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autoCompressPictures="0"/>
  <bookViews>
    <workbookView xWindow="3460" yWindow="0" windowWidth="21680" windowHeight="16380"/>
  </bookViews>
  <sheets>
    <sheet name="Sheet1" sheetId="1" r:id="rId1"/>
    <sheet name="Sheet2" sheetId="2" r:id="rId2"/>
    <sheet name="Sheet3" sheetId="3" r:id="rId3"/>
    <sheet name="AMSA_Binary (1)" sheetId="6" r:id="rId4"/>
  </sheets>
  <externalReferences>
    <externalReference r:id="rId5"/>
    <externalReference r:id="rId6"/>
  </externalReferences>
  <definedNames>
    <definedName name="cell1">Sheet1!$D$1</definedName>
    <definedName name="Height">16</definedName>
    <definedName name="names">#REF!</definedName>
    <definedName name="ref">#REF!</definedName>
    <definedName name="rngxl_">#REF!</definedName>
    <definedName name="rngxl1_">'AMSA_Binary (1)'!$H$34:$H$35</definedName>
    <definedName name="rngxl2_">'AMSA_Binary (1)'!$J$34:$J$35</definedName>
    <definedName name="rngxl3_">'AMSA_Binary (1)'!$K$34:$K$35</definedName>
    <definedName name="rngxl4_">'AMSA_Binary (1)'!$J$33</definedName>
    <definedName name="StartValue">0.475</definedName>
    <definedName name="Title">'[2]Two-Factor 4-Run DOE'!$C$3</definedName>
    <definedName name="Width">4</definedName>
    <definedName name="xlrngx_">#REF!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43" i="6" l="1"/>
  <c r="K43" i="6"/>
  <c r="B49" i="6"/>
  <c r="L42" i="6"/>
  <c r="K42" i="6"/>
  <c r="K29" i="6"/>
  <c r="J29" i="6"/>
  <c r="G29" i="6"/>
  <c r="F29" i="6"/>
  <c r="B48" i="6"/>
  <c r="D47" i="6"/>
  <c r="C47" i="6"/>
  <c r="G44" i="6"/>
  <c r="D44" i="6"/>
  <c r="G40" i="6"/>
  <c r="D40" i="6"/>
  <c r="K37" i="6"/>
  <c r="J37" i="6"/>
  <c r="G37" i="6"/>
  <c r="F37" i="6"/>
  <c r="K33" i="6"/>
  <c r="J33" i="6"/>
  <c r="G33" i="6"/>
  <c r="F33" i="6"/>
  <c r="K26" i="6"/>
  <c r="J26" i="6"/>
  <c r="G26" i="6"/>
  <c r="F26" i="6"/>
  <c r="K16" i="6"/>
  <c r="J16" i="6"/>
  <c r="G16" i="6"/>
  <c r="F16" i="6"/>
  <c r="K12" i="6"/>
  <c r="J12" i="6"/>
  <c r="G12" i="6"/>
  <c r="F12" i="6"/>
</calcChain>
</file>

<file path=xl/comments1.xml><?xml version="1.0" encoding="utf-8"?>
<comments xmlns="http://schemas.openxmlformats.org/spreadsheetml/2006/main">
  <authors>
    <author>John Noguera</author>
    <author>Cynthia Cumby</author>
  </authors>
  <commentList>
    <comment ref="B12" authorId="0">
      <text>
        <r>
          <rPr>
            <b/>
            <sz val="9"/>
            <color indexed="81"/>
            <rFont val="Tahoma"/>
            <family val="2"/>
          </rPr>
          <t>Within Appraiser Agreement</t>
        </r>
        <r>
          <rPr>
            <sz val="9"/>
            <color indexed="81"/>
            <rFont val="Tahoma"/>
            <family val="2"/>
          </rPr>
          <t xml:space="preserve"> is an assessment of each appraiser’s consistency of ratings across trials and requires at least two trials. This is analogous to Gage R&amp;R Repeatability.
Note that the reference standard is not considered, so an appraiser may be perfectly consistent but consistently wrong!</t>
        </r>
      </text>
    </comment>
    <comment ref="C12" authorId="0">
      <text>
        <r>
          <rPr>
            <b/>
            <sz val="9"/>
            <color indexed="81"/>
            <rFont val="Tahoma"/>
            <family val="2"/>
          </rPr>
          <t># Inspected:</t>
        </r>
        <r>
          <rPr>
            <sz val="9"/>
            <color indexed="81"/>
            <rFont val="Tahoma"/>
            <family val="2"/>
          </rPr>
          <t xml:space="preserve"> Number of parts or samples</t>
        </r>
        <r>
          <rPr>
            <b/>
            <sz val="9"/>
            <color indexed="81"/>
            <rFont val="Tahoma"/>
            <family val="2"/>
          </rPr>
          <t>.</t>
        </r>
      </text>
    </comment>
    <comment ref="D12" authorId="0">
      <text>
        <r>
          <rPr>
            <b/>
            <sz val="9"/>
            <color indexed="81"/>
            <rFont val="Tahoma"/>
            <family val="2"/>
          </rPr>
          <t># Matched</t>
        </r>
        <r>
          <rPr>
            <sz val="9"/>
            <color indexed="81"/>
            <rFont val="Tahoma"/>
            <family val="2"/>
          </rPr>
          <t xml:space="preserve">: A match occurs only if an appraiser is consistent across all trials.  </t>
        </r>
      </text>
    </comment>
    <comment ref="E12" authorId="0">
      <text>
        <r>
          <rPr>
            <b/>
            <sz val="9"/>
            <color indexed="81"/>
            <rFont val="Tahoma"/>
            <family val="2"/>
          </rPr>
          <t>Percent</t>
        </r>
        <r>
          <rPr>
            <sz val="9"/>
            <color indexed="81"/>
            <rFont val="Tahoma"/>
            <family val="2"/>
          </rPr>
          <t xml:space="preserve"> Agreement = (</t>
        </r>
        <r>
          <rPr>
            <b/>
            <sz val="9"/>
            <color indexed="81"/>
            <rFont val="Tahoma"/>
            <family val="2"/>
          </rPr>
          <t># Matched</t>
        </r>
        <r>
          <rPr>
            <sz val="9"/>
            <color indexed="81"/>
            <rFont val="Tahoma"/>
            <family val="2"/>
          </rPr>
          <t xml:space="preserve"> / </t>
        </r>
        <r>
          <rPr>
            <b/>
            <sz val="9"/>
            <color indexed="81"/>
            <rFont val="Tahoma"/>
            <family val="2"/>
          </rPr>
          <t># Inspected</t>
        </r>
        <r>
          <rPr>
            <sz val="9"/>
            <color indexed="81"/>
            <rFont val="Tahoma"/>
            <family val="2"/>
          </rPr>
          <t>) * 100</t>
        </r>
      </text>
    </comment>
    <comment ref="F12" authorId="0">
      <text>
        <r>
          <rPr>
            <b/>
            <sz val="9"/>
            <color indexed="81"/>
            <rFont val="Tahoma"/>
            <family val="2"/>
          </rPr>
          <t>LC</t>
        </r>
        <r>
          <rPr>
            <sz val="9"/>
            <color indexed="81"/>
            <rFont val="Tahoma"/>
            <family val="2"/>
          </rPr>
          <t xml:space="preserve"> = </t>
        </r>
        <r>
          <rPr>
            <b/>
            <sz val="9"/>
            <color indexed="81"/>
            <rFont val="Tahoma"/>
            <family val="2"/>
          </rPr>
          <t>Percent</t>
        </r>
        <r>
          <rPr>
            <sz val="9"/>
            <color indexed="81"/>
            <rFont val="Tahoma"/>
            <family val="2"/>
          </rPr>
          <t xml:space="preserve"> Lower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G12" authorId="0">
      <text>
        <r>
          <rPr>
            <b/>
            <sz val="9"/>
            <color indexed="81"/>
            <rFont val="Tahoma"/>
            <family val="2"/>
          </rPr>
          <t>UC</t>
        </r>
        <r>
          <rPr>
            <sz val="9"/>
            <color indexed="81"/>
            <rFont val="Tahoma"/>
            <family val="2"/>
          </rPr>
          <t xml:space="preserve"> = </t>
        </r>
        <r>
          <rPr>
            <b/>
            <sz val="9"/>
            <color indexed="81"/>
            <rFont val="Tahoma"/>
            <family val="2"/>
          </rPr>
          <t>Percent</t>
        </r>
        <r>
          <rPr>
            <sz val="9"/>
            <color indexed="81"/>
            <rFont val="Tahoma"/>
            <family val="2"/>
          </rPr>
          <t xml:space="preserve"> Upper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H12" authorId="0">
      <text>
        <r>
          <rPr>
            <b/>
            <sz val="9"/>
            <color indexed="81"/>
            <rFont val="Tahoma"/>
            <family val="2"/>
          </rPr>
          <t>Fleiss’ Kappa</t>
        </r>
        <r>
          <rPr>
            <sz val="9"/>
            <color indexed="81"/>
            <rFont val="Tahoma"/>
            <family val="2"/>
          </rPr>
          <t xml:space="preserve"> statistic is a measure of agreement that is analogous to a “correlation coefficient” for discrete data.  
Kappa ranges from -1 to +1:  
A Kappa value of +1 indicates perfect agreement.  
If Kappa = 0, then agreement is the same as would be expected by chance.  
If Kappa = -1, then there is perfect disagreement.  
Interpretation Guidelines:
&gt;= 0.9 very good agreement (green);
0.7 to &lt; 0.9 marginally acceptable, improvement should be considered (yellow);
&lt; 0.7 unacceptable (red).</t>
        </r>
      </text>
    </comment>
    <comment ref="I12" authorId="0">
      <text>
        <r>
          <rPr>
            <b/>
            <sz val="9"/>
            <color indexed="81"/>
            <rFont val="Tahoma"/>
            <family val="2"/>
          </rPr>
          <t xml:space="preserve">Fleiss’ Kappa P-Value: </t>
        </r>
        <r>
          <rPr>
            <sz val="9"/>
            <color indexed="81"/>
            <rFont val="Tahoma"/>
            <family val="2"/>
          </rPr>
          <t xml:space="preserve">H0: Kappa = 0. 
If P-Value &lt; alpha (.05 for specified 95% confidence level), reject H0 and conclude that agreement is not the same as would be expected by chance. 
Significant P-Values are highlighted in red.
</t>
        </r>
      </text>
    </comment>
    <comment ref="J12" authorId="0">
      <text>
        <r>
          <rPr>
            <b/>
            <sz val="9"/>
            <color indexed="81"/>
            <rFont val="Tahoma"/>
            <family val="2"/>
          </rPr>
          <t>Fleiss' Kappa LC</t>
        </r>
        <r>
          <rPr>
            <sz val="9"/>
            <color indexed="81"/>
            <rFont val="Tahoma"/>
            <family val="2"/>
          </rPr>
          <t xml:space="preserve"> (Lower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K12" authorId="0">
      <text>
        <r>
          <rPr>
            <b/>
            <sz val="9"/>
            <color indexed="81"/>
            <rFont val="Tahoma"/>
            <family val="2"/>
          </rPr>
          <t>Fleiss' Kappa UC</t>
        </r>
        <r>
          <rPr>
            <sz val="9"/>
            <color indexed="81"/>
            <rFont val="Tahoma"/>
            <family val="2"/>
          </rPr>
          <t xml:space="preserve"> (Upper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B16" authorId="0">
      <text>
        <r>
          <rPr>
            <b/>
            <sz val="9"/>
            <color indexed="81"/>
            <rFont val="Tahoma"/>
            <family val="2"/>
          </rPr>
          <t>Each Appraiser vs. Standard Agreement</t>
        </r>
        <r>
          <rPr>
            <sz val="9"/>
            <color indexed="81"/>
            <rFont val="Tahoma"/>
            <family val="2"/>
          </rPr>
          <t xml:space="preserve"> is an assessment of each appraiser’s ratings across trials compared to a known reference standard. This is analogous to Gage R&amp;R Accuracy.</t>
        </r>
      </text>
    </comment>
    <comment ref="C16" authorId="0">
      <text>
        <r>
          <rPr>
            <b/>
            <sz val="9"/>
            <color indexed="81"/>
            <rFont val="Tahoma"/>
            <family val="2"/>
          </rPr>
          <t># Inspected:</t>
        </r>
        <r>
          <rPr>
            <sz val="9"/>
            <color indexed="81"/>
            <rFont val="Tahoma"/>
            <family val="2"/>
          </rPr>
          <t xml:space="preserve"> Number of parts or samples</t>
        </r>
        <r>
          <rPr>
            <b/>
            <sz val="9"/>
            <color indexed="81"/>
            <rFont val="Tahoma"/>
            <family val="2"/>
          </rPr>
          <t>.</t>
        </r>
      </text>
    </comment>
    <comment ref="D16" authorId="0">
      <text>
        <r>
          <rPr>
            <b/>
            <sz val="9"/>
            <color indexed="81"/>
            <rFont val="Tahoma"/>
            <family val="2"/>
          </rPr>
          <t># Matched</t>
        </r>
        <r>
          <rPr>
            <sz val="9"/>
            <color indexed="81"/>
            <rFont val="Tahoma"/>
            <family val="2"/>
          </rPr>
          <t xml:space="preserve">: A match occurs only if an appraiser agrees with the standard consistently across all trials.  </t>
        </r>
      </text>
    </comment>
    <comment ref="E16" authorId="0">
      <text>
        <r>
          <rPr>
            <b/>
            <sz val="9"/>
            <color indexed="81"/>
            <rFont val="Tahoma"/>
            <family val="2"/>
          </rPr>
          <t>Percent</t>
        </r>
        <r>
          <rPr>
            <sz val="9"/>
            <color indexed="81"/>
            <rFont val="Tahoma"/>
            <family val="2"/>
          </rPr>
          <t xml:space="preserve"> Agreement = (</t>
        </r>
        <r>
          <rPr>
            <b/>
            <sz val="9"/>
            <color indexed="81"/>
            <rFont val="Tahoma"/>
            <family val="2"/>
          </rPr>
          <t># Matched</t>
        </r>
        <r>
          <rPr>
            <sz val="9"/>
            <color indexed="81"/>
            <rFont val="Tahoma"/>
            <family val="2"/>
          </rPr>
          <t xml:space="preserve"> / </t>
        </r>
        <r>
          <rPr>
            <b/>
            <sz val="9"/>
            <color indexed="81"/>
            <rFont val="Tahoma"/>
            <family val="2"/>
          </rPr>
          <t># Inspected</t>
        </r>
        <r>
          <rPr>
            <sz val="9"/>
            <color indexed="81"/>
            <rFont val="Tahoma"/>
            <family val="2"/>
          </rPr>
          <t>) * 100</t>
        </r>
      </text>
    </comment>
    <comment ref="F16" authorId="0">
      <text>
        <r>
          <rPr>
            <b/>
            <sz val="9"/>
            <color indexed="81"/>
            <rFont val="Tahoma"/>
            <family val="2"/>
          </rPr>
          <t>LC</t>
        </r>
        <r>
          <rPr>
            <sz val="9"/>
            <color indexed="81"/>
            <rFont val="Tahoma"/>
            <family val="2"/>
          </rPr>
          <t xml:space="preserve"> = </t>
        </r>
        <r>
          <rPr>
            <b/>
            <sz val="9"/>
            <color indexed="81"/>
            <rFont val="Tahoma"/>
            <family val="2"/>
          </rPr>
          <t>Percent</t>
        </r>
        <r>
          <rPr>
            <sz val="9"/>
            <color indexed="81"/>
            <rFont val="Tahoma"/>
            <family val="2"/>
          </rPr>
          <t xml:space="preserve"> Lower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G16" authorId="0">
      <text>
        <r>
          <rPr>
            <b/>
            <sz val="9"/>
            <color indexed="81"/>
            <rFont val="Tahoma"/>
            <family val="2"/>
          </rPr>
          <t>UC</t>
        </r>
        <r>
          <rPr>
            <sz val="9"/>
            <color indexed="81"/>
            <rFont val="Tahoma"/>
            <family val="2"/>
          </rPr>
          <t xml:space="preserve"> = </t>
        </r>
        <r>
          <rPr>
            <b/>
            <sz val="9"/>
            <color indexed="81"/>
            <rFont val="Tahoma"/>
            <family val="2"/>
          </rPr>
          <t>Percent</t>
        </r>
        <r>
          <rPr>
            <sz val="9"/>
            <color indexed="81"/>
            <rFont val="Tahoma"/>
            <family val="2"/>
          </rPr>
          <t xml:space="preserve"> Upper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H16" authorId="0">
      <text>
        <r>
          <rPr>
            <b/>
            <sz val="9"/>
            <color indexed="81"/>
            <rFont val="Tahoma"/>
            <family val="2"/>
          </rPr>
          <t>Fleiss’ Kappa</t>
        </r>
        <r>
          <rPr>
            <sz val="9"/>
            <color indexed="81"/>
            <rFont val="Tahoma"/>
            <family val="2"/>
          </rPr>
          <t xml:space="preserve"> statistic is a measure of agreement that is analogous to a “correlation coefficient” for discrete data.  
Kappa ranges from -1 to +1:  
A Kappa value of +1 indicates perfect agreement.  
If Kappa = 0, then agreement is the same as would be expected by chance.  
If Kappa = -1, then there is perfect disagreement.  
Interpretation Guidelines:
&gt;= 0.9 very good agreement (green);
0.7 to &lt; 0.9 marginally acceptable, improvement should be considered (yellow);
&lt; 0.7 unacceptable (red).</t>
        </r>
      </text>
    </comment>
    <comment ref="I16" authorId="0">
      <text>
        <r>
          <rPr>
            <b/>
            <sz val="9"/>
            <color indexed="81"/>
            <rFont val="Tahoma"/>
            <family val="2"/>
          </rPr>
          <t xml:space="preserve">Fleiss’ Kappa P-Value: </t>
        </r>
        <r>
          <rPr>
            <sz val="9"/>
            <color indexed="81"/>
            <rFont val="Tahoma"/>
            <family val="2"/>
          </rPr>
          <t xml:space="preserve">H0: Kappa = 0. 
If P-Value &lt; alpha (.05 for specified 95% confidence level), reject H0 and conclude that agreement is not the same as would be expected by chance. 
Significant P-Values are highlighted in red.
</t>
        </r>
      </text>
    </comment>
    <comment ref="J16" authorId="0">
      <text>
        <r>
          <rPr>
            <b/>
            <sz val="9"/>
            <color indexed="81"/>
            <rFont val="Tahoma"/>
            <family val="2"/>
          </rPr>
          <t>Fleiss' Kappa LC</t>
        </r>
        <r>
          <rPr>
            <sz val="9"/>
            <color indexed="81"/>
            <rFont val="Tahoma"/>
            <family val="2"/>
          </rPr>
          <t xml:space="preserve"> (Lower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K16" authorId="0">
      <text>
        <r>
          <rPr>
            <b/>
            <sz val="9"/>
            <color indexed="81"/>
            <rFont val="Tahoma"/>
            <family val="2"/>
          </rPr>
          <t>Fleiss' Kappa UC</t>
        </r>
        <r>
          <rPr>
            <sz val="9"/>
            <color indexed="81"/>
            <rFont val="Tahoma"/>
            <family val="2"/>
          </rPr>
          <t xml:space="preserve"> (Upper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B20" authorId="0">
      <text>
        <r>
          <rPr>
            <b/>
            <sz val="9"/>
            <color indexed="81"/>
            <rFont val="Tahoma"/>
            <family val="2"/>
          </rPr>
          <t>Each Appraiser vs. Standard Disagreement</t>
        </r>
        <r>
          <rPr>
            <sz val="9"/>
            <color indexed="81"/>
            <rFont val="Tahoma"/>
            <family val="2"/>
          </rPr>
          <t xml:space="preserve"> is a breakdown of each appraiser’s rating misclassifications (compared to a known reference standard).
This table is applicable only to binary two-level responses (e.g., 0/1, G/NG, Pass/Fail, True/False, Yes/No). </t>
        </r>
      </text>
    </comment>
    <comment ref="C20" authorId="0">
      <text>
        <r>
          <rPr>
            <sz val="9"/>
            <color indexed="81"/>
            <rFont val="Tahoma"/>
            <family val="2"/>
          </rPr>
          <t xml:space="preserve">A </t>
        </r>
        <r>
          <rPr>
            <b/>
            <sz val="9"/>
            <color indexed="81"/>
            <rFont val="Tahoma"/>
            <family val="2"/>
          </rPr>
          <t>Type I Error</t>
        </r>
        <r>
          <rPr>
            <sz val="9"/>
            <color indexed="81"/>
            <rFont val="Tahoma"/>
            <family val="2"/>
          </rPr>
          <t xml:space="preserve"> occurs when the appraiser consistently assesses a good part/sample as bad.  "Good" is defined by the user in the Attribute MSA analysis dialog.</t>
        </r>
      </text>
    </comment>
    <comment ref="D20" authorId="0">
      <text>
        <r>
          <rPr>
            <b/>
            <sz val="9"/>
            <color indexed="81"/>
            <rFont val="Tahoma"/>
            <family val="2"/>
          </rPr>
          <t xml:space="preserve">Type I Error % = </t>
        </r>
        <r>
          <rPr>
            <sz val="9"/>
            <color indexed="81"/>
            <rFont val="Tahoma"/>
            <family val="2"/>
          </rPr>
          <t xml:space="preserve">(Type I Error / # Good Parts or Samples) * 100 </t>
        </r>
      </text>
    </comment>
    <comment ref="E20" authorId="0">
      <text>
        <r>
          <rPr>
            <sz val="9"/>
            <color indexed="81"/>
            <rFont val="Tahoma"/>
            <family val="2"/>
          </rPr>
          <t>A</t>
        </r>
        <r>
          <rPr>
            <b/>
            <sz val="9"/>
            <color indexed="81"/>
            <rFont val="Tahoma"/>
            <family val="2"/>
          </rPr>
          <t xml:space="preserve"> Type II</t>
        </r>
        <r>
          <rPr>
            <sz val="9"/>
            <color indexed="81"/>
            <rFont val="Tahoma"/>
            <family val="2"/>
          </rPr>
          <t xml:space="preserve"> error occurs when a bad part/sample is consistently assessed as good.</t>
        </r>
      </text>
    </comment>
    <comment ref="F20" authorId="0">
      <text>
        <r>
          <rPr>
            <b/>
            <sz val="9"/>
            <color indexed="81"/>
            <rFont val="Tahoma"/>
            <family val="2"/>
          </rPr>
          <t xml:space="preserve">Type II Error % = </t>
        </r>
        <r>
          <rPr>
            <sz val="9"/>
            <color indexed="81"/>
            <rFont val="Tahoma"/>
            <family val="2"/>
          </rPr>
          <t xml:space="preserve">(Type II Error / # Bad Parts or Samples) * 100 </t>
        </r>
      </text>
    </comment>
    <comment ref="G20" authorId="0">
      <text>
        <r>
          <rPr>
            <sz val="9"/>
            <color indexed="81"/>
            <rFont val="Tahoma"/>
            <family val="2"/>
          </rPr>
          <t xml:space="preserve">A </t>
        </r>
        <r>
          <rPr>
            <b/>
            <sz val="9"/>
            <color indexed="81"/>
            <rFont val="Tahoma"/>
            <family val="2"/>
          </rPr>
          <t>Mixed</t>
        </r>
        <r>
          <rPr>
            <sz val="9"/>
            <color indexed="81"/>
            <rFont val="Tahoma"/>
            <family val="2"/>
          </rPr>
          <t xml:space="preserve"> error occurs when the assessments across trials are not identical.</t>
        </r>
      </text>
    </comment>
    <comment ref="H20" authorId="0">
      <text>
        <r>
          <rPr>
            <b/>
            <sz val="9"/>
            <color indexed="81"/>
            <rFont val="Tahoma"/>
            <family val="2"/>
          </rPr>
          <t xml:space="preserve">Mixed Error % = </t>
        </r>
        <r>
          <rPr>
            <sz val="9"/>
            <color indexed="81"/>
            <rFont val="Tahoma"/>
            <family val="2"/>
          </rPr>
          <t xml:space="preserve">(Mixed Error / # Parts or Samples) * 100 </t>
        </r>
      </text>
    </comment>
    <comment ref="J20" authorId="0">
      <text>
        <r>
          <rPr>
            <b/>
            <sz val="9"/>
            <color indexed="81"/>
            <rFont val="Tahoma"/>
            <family val="2"/>
          </rPr>
          <t xml:space="preserve">Disagreement Legend:
</t>
        </r>
        <r>
          <rPr>
            <sz val="9"/>
            <color indexed="81"/>
            <rFont val="Tahoma"/>
            <family val="2"/>
          </rPr>
          <t>A Type I error occurs when the appraiser consistently assesses a good part/sample as bad.  "Good" is defined by the user in the Attribute MSA analysis dialog.
A Type II error occurs when a bad part/sample is consistently assessed as good.
A Mixed error occurs when the assessments across trials are not identical.</t>
        </r>
      </text>
    </comment>
    <comment ref="B26" authorId="0">
      <text>
        <r>
          <rPr>
            <b/>
            <sz val="9"/>
            <color indexed="81"/>
            <rFont val="Tahoma"/>
            <family val="2"/>
          </rPr>
          <t>Between Appraiser Agreement</t>
        </r>
        <r>
          <rPr>
            <sz val="9"/>
            <color indexed="81"/>
            <rFont val="Tahoma"/>
            <family val="2"/>
          </rPr>
          <t xml:space="preserve"> is an assessment of the appraisers’ consistency of ratings across trials and between each other.  At least two appraisers are required. This is analogous to Gage R&amp;R Reproducibility.
Note that the reference standard is not considered, so the appraisers may be perfectly consistent, but consistently wrong!</t>
        </r>
      </text>
    </comment>
    <comment ref="C26" authorId="0">
      <text>
        <r>
          <rPr>
            <b/>
            <sz val="9"/>
            <color indexed="81"/>
            <rFont val="Tahoma"/>
            <family val="2"/>
          </rPr>
          <t># Inspected:</t>
        </r>
        <r>
          <rPr>
            <sz val="9"/>
            <color indexed="81"/>
            <rFont val="Tahoma"/>
            <family val="2"/>
          </rPr>
          <t xml:space="preserve"> Number of parts or samples</t>
        </r>
        <r>
          <rPr>
            <b/>
            <sz val="9"/>
            <color indexed="81"/>
            <rFont val="Tahoma"/>
            <family val="2"/>
          </rPr>
          <t>.</t>
        </r>
      </text>
    </comment>
    <comment ref="D26" authorId="0">
      <text>
        <r>
          <rPr>
            <b/>
            <sz val="9"/>
            <color indexed="81"/>
            <rFont val="Tahoma"/>
            <family val="2"/>
          </rPr>
          <t># Matched</t>
        </r>
        <r>
          <rPr>
            <sz val="9"/>
            <color indexed="81"/>
            <rFont val="Tahoma"/>
            <family val="2"/>
          </rPr>
          <t>: A match occurs only if all appraisers are consistent across all trials.</t>
        </r>
      </text>
    </comment>
    <comment ref="E26" authorId="0">
      <text>
        <r>
          <rPr>
            <b/>
            <sz val="9"/>
            <color indexed="81"/>
            <rFont val="Tahoma"/>
            <family val="2"/>
          </rPr>
          <t>Percent</t>
        </r>
        <r>
          <rPr>
            <sz val="9"/>
            <color indexed="81"/>
            <rFont val="Tahoma"/>
            <family val="2"/>
          </rPr>
          <t xml:space="preserve"> Agreement = (</t>
        </r>
        <r>
          <rPr>
            <b/>
            <sz val="9"/>
            <color indexed="81"/>
            <rFont val="Tahoma"/>
            <family val="2"/>
          </rPr>
          <t># Matched</t>
        </r>
        <r>
          <rPr>
            <sz val="9"/>
            <color indexed="81"/>
            <rFont val="Tahoma"/>
            <family val="2"/>
          </rPr>
          <t xml:space="preserve"> / </t>
        </r>
        <r>
          <rPr>
            <b/>
            <sz val="9"/>
            <color indexed="81"/>
            <rFont val="Tahoma"/>
            <family val="2"/>
          </rPr>
          <t># Inspected</t>
        </r>
        <r>
          <rPr>
            <sz val="9"/>
            <color indexed="81"/>
            <rFont val="Tahoma"/>
            <family val="2"/>
          </rPr>
          <t>) * 100</t>
        </r>
      </text>
    </comment>
    <comment ref="F26" authorId="0">
      <text>
        <r>
          <rPr>
            <b/>
            <sz val="9"/>
            <color indexed="81"/>
            <rFont val="Tahoma"/>
            <family val="2"/>
          </rPr>
          <t>LC</t>
        </r>
        <r>
          <rPr>
            <sz val="9"/>
            <color indexed="81"/>
            <rFont val="Tahoma"/>
            <family val="2"/>
          </rPr>
          <t xml:space="preserve"> = </t>
        </r>
        <r>
          <rPr>
            <b/>
            <sz val="9"/>
            <color indexed="81"/>
            <rFont val="Tahoma"/>
            <family val="2"/>
          </rPr>
          <t>Percent</t>
        </r>
        <r>
          <rPr>
            <sz val="9"/>
            <color indexed="81"/>
            <rFont val="Tahoma"/>
            <family val="2"/>
          </rPr>
          <t xml:space="preserve"> Lower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G26" authorId="0">
      <text>
        <r>
          <rPr>
            <b/>
            <sz val="9"/>
            <color indexed="81"/>
            <rFont val="Tahoma"/>
            <family val="2"/>
          </rPr>
          <t>UC</t>
        </r>
        <r>
          <rPr>
            <sz val="9"/>
            <color indexed="81"/>
            <rFont val="Tahoma"/>
            <family val="2"/>
          </rPr>
          <t xml:space="preserve"> = </t>
        </r>
        <r>
          <rPr>
            <b/>
            <sz val="9"/>
            <color indexed="81"/>
            <rFont val="Tahoma"/>
            <family val="2"/>
          </rPr>
          <t>Percent</t>
        </r>
        <r>
          <rPr>
            <sz val="9"/>
            <color indexed="81"/>
            <rFont val="Tahoma"/>
            <family val="2"/>
          </rPr>
          <t xml:space="preserve"> Upper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H26" authorId="0">
      <text>
        <r>
          <rPr>
            <b/>
            <sz val="9"/>
            <color indexed="81"/>
            <rFont val="Tahoma"/>
            <family val="2"/>
          </rPr>
          <t>Fleiss’ Kappa</t>
        </r>
        <r>
          <rPr>
            <sz val="9"/>
            <color indexed="81"/>
            <rFont val="Tahoma"/>
            <family val="2"/>
          </rPr>
          <t xml:space="preserve"> statistic is a measure of agreement that is analogous to a “correlation coefficient” for discrete data.  
Kappa ranges from -1 to +1:  
A Kappa value of +1 indicates perfect agreement.  
If Kappa = 0, then agreement is the same as would be expected by chance.  
If Kappa = -1, then there is perfect disagreement.  
Interpretation Guidelines:
&gt;= 0.9 very good agreement (green);
0.7 to &lt; 0.9 marginally acceptable, improvement should be considered (yellow);
&lt; 0.7 unacceptable (red).</t>
        </r>
      </text>
    </comment>
    <comment ref="I26" authorId="0">
      <text>
        <r>
          <rPr>
            <b/>
            <sz val="9"/>
            <color indexed="81"/>
            <rFont val="Tahoma"/>
            <family val="2"/>
          </rPr>
          <t xml:space="preserve">Fleiss’ Kappa P-Value: </t>
        </r>
        <r>
          <rPr>
            <sz val="9"/>
            <color indexed="81"/>
            <rFont val="Tahoma"/>
            <family val="2"/>
          </rPr>
          <t xml:space="preserve">H0: Kappa = 0. 
If P-Value &lt; alpha (.05 for specified 95% confidence level), reject H0 and conclude that agreement is not the same as would be expected by chance. 
Significant P-Values are highlighted in red.
</t>
        </r>
      </text>
    </comment>
    <comment ref="J26" authorId="0">
      <text>
        <r>
          <rPr>
            <b/>
            <sz val="9"/>
            <color indexed="81"/>
            <rFont val="Tahoma"/>
            <family val="2"/>
          </rPr>
          <t>Fleiss' Kappa LC</t>
        </r>
        <r>
          <rPr>
            <sz val="9"/>
            <color indexed="81"/>
            <rFont val="Tahoma"/>
            <family val="2"/>
          </rPr>
          <t xml:space="preserve"> (Lower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K26" authorId="0">
      <text>
        <r>
          <rPr>
            <b/>
            <sz val="9"/>
            <color indexed="81"/>
            <rFont val="Tahoma"/>
            <family val="2"/>
          </rPr>
          <t>Fleiss' Kappa UC</t>
        </r>
        <r>
          <rPr>
            <sz val="9"/>
            <color indexed="81"/>
            <rFont val="Tahoma"/>
            <family val="2"/>
          </rPr>
          <t xml:space="preserve"> (Upper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B29" authorId="0">
      <text>
        <r>
          <rPr>
            <b/>
            <sz val="9"/>
            <color indexed="81"/>
            <rFont val="Tahoma"/>
            <family val="2"/>
          </rPr>
          <t>All Appraisers vs. Standard Agreement</t>
        </r>
        <r>
          <rPr>
            <sz val="9"/>
            <color indexed="81"/>
            <rFont val="Tahoma"/>
            <family val="2"/>
          </rPr>
          <t xml:space="preserve"> is an assessment of all appraisers’ ratings across trials compared to a known reference standard. This is analogous to Gage R&amp;R Accuracy.</t>
        </r>
      </text>
    </comment>
    <comment ref="C29" authorId="0">
      <text>
        <r>
          <rPr>
            <b/>
            <sz val="9"/>
            <color indexed="81"/>
            <rFont val="Tahoma"/>
            <family val="2"/>
          </rPr>
          <t># Inspected:</t>
        </r>
        <r>
          <rPr>
            <sz val="9"/>
            <color indexed="81"/>
            <rFont val="Tahoma"/>
            <family val="2"/>
          </rPr>
          <t xml:space="preserve"> Number of parts or samples</t>
        </r>
        <r>
          <rPr>
            <b/>
            <sz val="9"/>
            <color indexed="81"/>
            <rFont val="Tahoma"/>
            <family val="2"/>
          </rPr>
          <t>.</t>
        </r>
      </text>
    </comment>
    <comment ref="D29" authorId="0">
      <text>
        <r>
          <rPr>
            <b/>
            <sz val="9"/>
            <color indexed="81"/>
            <rFont val="Tahoma"/>
            <family val="2"/>
          </rPr>
          <t># Matched</t>
        </r>
        <r>
          <rPr>
            <sz val="9"/>
            <color indexed="81"/>
            <rFont val="Tahoma"/>
            <family val="2"/>
          </rPr>
          <t xml:space="preserve">: A match occurs only if all appraisers agree with the standard consistently across all trials.
</t>
        </r>
      </text>
    </comment>
    <comment ref="E29" authorId="0">
      <text>
        <r>
          <rPr>
            <b/>
            <sz val="9"/>
            <color indexed="81"/>
            <rFont val="Tahoma"/>
            <family val="2"/>
          </rPr>
          <t>Percent</t>
        </r>
        <r>
          <rPr>
            <sz val="9"/>
            <color indexed="81"/>
            <rFont val="Tahoma"/>
            <family val="2"/>
          </rPr>
          <t xml:space="preserve"> Agreement = (</t>
        </r>
        <r>
          <rPr>
            <b/>
            <sz val="9"/>
            <color indexed="81"/>
            <rFont val="Tahoma"/>
            <family val="2"/>
          </rPr>
          <t># Matched</t>
        </r>
        <r>
          <rPr>
            <sz val="9"/>
            <color indexed="81"/>
            <rFont val="Tahoma"/>
            <family val="2"/>
          </rPr>
          <t xml:space="preserve"> / </t>
        </r>
        <r>
          <rPr>
            <b/>
            <sz val="9"/>
            <color indexed="81"/>
            <rFont val="Tahoma"/>
            <family val="2"/>
          </rPr>
          <t># Inspected</t>
        </r>
        <r>
          <rPr>
            <sz val="9"/>
            <color indexed="81"/>
            <rFont val="Tahoma"/>
            <family val="2"/>
          </rPr>
          <t>) * 100</t>
        </r>
      </text>
    </comment>
    <comment ref="F29" authorId="0">
      <text>
        <r>
          <rPr>
            <b/>
            <sz val="9"/>
            <color indexed="81"/>
            <rFont val="Tahoma"/>
            <family val="2"/>
          </rPr>
          <t>LC</t>
        </r>
        <r>
          <rPr>
            <sz val="9"/>
            <color indexed="81"/>
            <rFont val="Tahoma"/>
            <family val="2"/>
          </rPr>
          <t xml:space="preserve"> = </t>
        </r>
        <r>
          <rPr>
            <b/>
            <sz val="9"/>
            <color indexed="81"/>
            <rFont val="Tahoma"/>
            <family val="2"/>
          </rPr>
          <t>Percent</t>
        </r>
        <r>
          <rPr>
            <sz val="9"/>
            <color indexed="81"/>
            <rFont val="Tahoma"/>
            <family val="2"/>
          </rPr>
          <t xml:space="preserve"> Lower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G29" authorId="0">
      <text>
        <r>
          <rPr>
            <b/>
            <sz val="9"/>
            <color indexed="81"/>
            <rFont val="Tahoma"/>
            <family val="2"/>
          </rPr>
          <t>UC</t>
        </r>
        <r>
          <rPr>
            <sz val="9"/>
            <color indexed="81"/>
            <rFont val="Tahoma"/>
            <family val="2"/>
          </rPr>
          <t xml:space="preserve"> = </t>
        </r>
        <r>
          <rPr>
            <b/>
            <sz val="9"/>
            <color indexed="81"/>
            <rFont val="Tahoma"/>
            <family val="2"/>
          </rPr>
          <t>Percent</t>
        </r>
        <r>
          <rPr>
            <sz val="9"/>
            <color indexed="81"/>
            <rFont val="Tahoma"/>
            <family val="2"/>
          </rPr>
          <t xml:space="preserve"> Upper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H29" authorId="0">
      <text>
        <r>
          <rPr>
            <b/>
            <sz val="9"/>
            <color indexed="81"/>
            <rFont val="Tahoma"/>
            <family val="2"/>
          </rPr>
          <t>Fleiss’ Kappa</t>
        </r>
        <r>
          <rPr>
            <sz val="9"/>
            <color indexed="81"/>
            <rFont val="Tahoma"/>
            <family val="2"/>
          </rPr>
          <t xml:space="preserve"> statistic is a measure of agreement that is analogous to a “correlation coefficient” for discrete data.  
Kappa ranges from -1 to +1:  
A Kappa value of +1 indicates perfect agreement.  
If Kappa = 0, then agreement is the same as would be expected by chance.  
If Kappa = -1, then there is perfect disagreement.  
Interpretation Guidelines:
&gt;= 0.9 very good agreement (green);
0.7 to &lt; 0.9 marginally acceptable, improvement should be considered (yellow);
&lt; 0.7 unacceptable (red).</t>
        </r>
      </text>
    </comment>
    <comment ref="I29" authorId="0">
      <text>
        <r>
          <rPr>
            <b/>
            <sz val="9"/>
            <color indexed="81"/>
            <rFont val="Tahoma"/>
            <family val="2"/>
          </rPr>
          <t xml:space="preserve">Fleiss’ Kappa P-Value: </t>
        </r>
        <r>
          <rPr>
            <sz val="9"/>
            <color indexed="81"/>
            <rFont val="Tahoma"/>
            <family val="2"/>
          </rPr>
          <t xml:space="preserve">H0: Kappa = 0. 
If P-Value &lt; alpha (.05 for specified 95% confidence level), reject H0 and conclude that agreement is not the same as would be expected by chance. 
Significant P-Values are highlighted in red.
</t>
        </r>
      </text>
    </comment>
    <comment ref="J29" authorId="0">
      <text>
        <r>
          <rPr>
            <b/>
            <sz val="9"/>
            <color indexed="81"/>
            <rFont val="Tahoma"/>
            <family val="2"/>
          </rPr>
          <t>Fleiss' Kappa LC</t>
        </r>
        <r>
          <rPr>
            <sz val="9"/>
            <color indexed="81"/>
            <rFont val="Tahoma"/>
            <family val="2"/>
          </rPr>
          <t xml:space="preserve"> (Lower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K29" authorId="0">
      <text>
        <r>
          <rPr>
            <b/>
            <sz val="9"/>
            <color indexed="81"/>
            <rFont val="Tahoma"/>
            <family val="2"/>
          </rPr>
          <t>Fleiss' Kappa UC</t>
        </r>
        <r>
          <rPr>
            <sz val="9"/>
            <color indexed="81"/>
            <rFont val="Tahoma"/>
            <family val="2"/>
          </rPr>
          <t xml:space="preserve"> (Upper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B32" authorId="1">
      <text>
        <r>
          <rPr>
            <sz val="9"/>
            <color indexed="81"/>
            <rFont val="Tahoma"/>
            <family val="2"/>
          </rPr>
          <t xml:space="preserve">The </t>
        </r>
        <r>
          <rPr>
            <b/>
            <sz val="9"/>
            <color indexed="81"/>
            <rFont val="Tahoma"/>
            <family val="2"/>
          </rPr>
          <t>Attribute Effectiveness Report</t>
        </r>
        <r>
          <rPr>
            <sz val="9"/>
            <color indexed="81"/>
            <rFont val="Tahoma"/>
            <family val="2"/>
          </rPr>
          <t xml:space="preserve"> is similar to the </t>
        </r>
        <r>
          <rPr>
            <b/>
            <sz val="9"/>
            <color indexed="81"/>
            <rFont val="Tahoma"/>
            <family val="2"/>
          </rPr>
          <t>Attribute Agreement Report</t>
        </r>
        <r>
          <rPr>
            <sz val="9"/>
            <color indexed="81"/>
            <rFont val="Tahoma"/>
            <family val="2"/>
          </rPr>
          <t xml:space="preserve"> above, but treats each trial as an opportunity.  Consistency across trials or appraisers is not considered. This has the benefit of providing a Percent measure that is unaffected by the number of trials or appraisers. Also, the increased sample size for # Inspected results in a reduction of the width of the Percent confidence interval. The Misclassification report shows all errors classified as Type I or Type II. Mixed errors are not relevant here. 
This report requires a known reference standard and includes: </t>
        </r>
        <r>
          <rPr>
            <b/>
            <sz val="9"/>
            <color indexed="81"/>
            <rFont val="Tahoma"/>
            <family val="2"/>
          </rPr>
          <t>Each Appraiser vs. Standard Effectiveness, All Appraisers vs. Standard Effectiveness, Each Appraiser vs. Standard Misclassification, All Appraisers vs. Standard Misclassification, and Effectiveness and Misclassification Summary</t>
        </r>
        <r>
          <rPr>
            <sz val="9"/>
            <color indexed="81"/>
            <rFont val="Tahoma"/>
            <family val="2"/>
          </rPr>
          <t xml:space="preserve">.
</t>
        </r>
      </text>
    </comment>
    <comment ref="B33" authorId="0">
      <text>
        <r>
          <rPr>
            <b/>
            <sz val="9"/>
            <color indexed="81"/>
            <rFont val="Tahoma"/>
            <family val="2"/>
          </rPr>
          <t>Each Appraiser vs. Standard Effectiveness</t>
        </r>
        <r>
          <rPr>
            <sz val="9"/>
            <color indexed="81"/>
            <rFont val="Tahoma"/>
            <family val="2"/>
          </rPr>
          <t xml:space="preserve"> is an assessment of each appraiser’s ratings compared to a known reference standard. This is analogous to Gage R&amp;R Accuracy.
Unlike the </t>
        </r>
        <r>
          <rPr>
            <b/>
            <sz val="9"/>
            <color indexed="81"/>
            <rFont val="Tahoma"/>
            <family val="2"/>
          </rPr>
          <t>Each Appraiser vs. Standard Agreement</t>
        </r>
        <r>
          <rPr>
            <sz val="9"/>
            <color indexed="81"/>
            <rFont val="Tahoma"/>
            <family val="2"/>
          </rPr>
          <t xml:space="preserve"> table above, consistency across trials is not considered here - each trial is considered as an opportunity.  This has the benefit of providing a Percent measure that is unaffected by the number of trials. Also, the increased sample size for # Inspected results in a reduction of the width of the Percent confidence interval.
</t>
        </r>
      </text>
    </comment>
    <comment ref="C33" authorId="0">
      <text>
        <r>
          <rPr>
            <b/>
            <sz val="9"/>
            <color indexed="81"/>
            <rFont val="Tahoma"/>
            <family val="2"/>
          </rPr>
          <t xml:space="preserve"># Inspected </t>
        </r>
        <r>
          <rPr>
            <sz val="9"/>
            <color indexed="81"/>
            <rFont val="Tahoma"/>
            <family val="2"/>
          </rPr>
          <t>= # Parts or Samples * # Trials</t>
        </r>
        <r>
          <rPr>
            <b/>
            <sz val="9"/>
            <color indexed="81"/>
            <rFont val="Tahoma"/>
            <family val="2"/>
          </rPr>
          <t xml:space="preserve"> </t>
        </r>
        <r>
          <rPr>
            <b/>
            <sz val="9"/>
            <color indexed="81"/>
            <rFont val="Tahoma"/>
            <family val="2"/>
          </rPr>
          <t xml:space="preserve">
</t>
        </r>
      </text>
    </comment>
    <comment ref="D33" authorId="0">
      <text>
        <r>
          <rPr>
            <b/>
            <sz val="9"/>
            <color indexed="81"/>
            <rFont val="Tahoma"/>
            <family val="2"/>
          </rPr>
          <t># Matched</t>
        </r>
        <r>
          <rPr>
            <sz val="9"/>
            <color indexed="81"/>
            <rFont val="Tahoma"/>
            <family val="2"/>
          </rPr>
          <t xml:space="preserve">: A match occurs if an appraiser agrees with the standard (consistency across trials is not considered here).  </t>
        </r>
      </text>
    </comment>
    <comment ref="E33" authorId="0">
      <text>
        <r>
          <rPr>
            <b/>
            <sz val="9"/>
            <color indexed="81"/>
            <rFont val="Tahoma"/>
            <family val="2"/>
          </rPr>
          <t>Percent</t>
        </r>
        <r>
          <rPr>
            <sz val="9"/>
            <color indexed="81"/>
            <rFont val="Tahoma"/>
            <family val="2"/>
          </rPr>
          <t xml:space="preserve"> Effectiveness = (</t>
        </r>
        <r>
          <rPr>
            <b/>
            <sz val="9"/>
            <color indexed="81"/>
            <rFont val="Tahoma"/>
            <family val="2"/>
          </rPr>
          <t># Matched</t>
        </r>
        <r>
          <rPr>
            <sz val="9"/>
            <color indexed="81"/>
            <rFont val="Tahoma"/>
            <family val="2"/>
          </rPr>
          <t xml:space="preserve"> / </t>
        </r>
        <r>
          <rPr>
            <b/>
            <sz val="9"/>
            <color indexed="81"/>
            <rFont val="Tahoma"/>
            <family val="2"/>
          </rPr>
          <t># Inspected</t>
        </r>
        <r>
          <rPr>
            <sz val="9"/>
            <color indexed="81"/>
            <rFont val="Tahoma"/>
            <family val="2"/>
          </rPr>
          <t xml:space="preserve">) * 100
Interpretation Guidelines for Percent Effectiveness:
=&gt; 95% very good;
85% to &lt;95% marginal, may be acceptable but improvement should be considered;
&lt; 85% unacceptable.
These guidelines assume an equal number of known good and known bad parts/samples.
If the attribute measurement system needs to be improved, look for unclear or confusing operational definitions, inadequate training, operator distractions or poor lighting. Consider the use of pictures to clearly define a defect.
</t>
        </r>
      </text>
    </comment>
    <comment ref="F33" authorId="0">
      <text>
        <r>
          <rPr>
            <b/>
            <sz val="9"/>
            <color indexed="81"/>
            <rFont val="Tahoma"/>
            <family val="2"/>
          </rPr>
          <t>LC</t>
        </r>
        <r>
          <rPr>
            <sz val="9"/>
            <color indexed="81"/>
            <rFont val="Tahoma"/>
            <family val="2"/>
          </rPr>
          <t xml:space="preserve"> = </t>
        </r>
        <r>
          <rPr>
            <b/>
            <sz val="9"/>
            <color indexed="81"/>
            <rFont val="Tahoma"/>
            <family val="2"/>
          </rPr>
          <t>Percent</t>
        </r>
        <r>
          <rPr>
            <sz val="9"/>
            <color indexed="81"/>
            <rFont val="Tahoma"/>
            <family val="2"/>
          </rPr>
          <t xml:space="preserve"> Lower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G33" authorId="0">
      <text>
        <r>
          <rPr>
            <b/>
            <sz val="9"/>
            <color indexed="81"/>
            <rFont val="Tahoma"/>
            <family val="2"/>
          </rPr>
          <t>UC</t>
        </r>
        <r>
          <rPr>
            <sz val="9"/>
            <color indexed="81"/>
            <rFont val="Tahoma"/>
            <family val="2"/>
          </rPr>
          <t xml:space="preserve"> = </t>
        </r>
        <r>
          <rPr>
            <b/>
            <sz val="9"/>
            <color indexed="81"/>
            <rFont val="Tahoma"/>
            <family val="2"/>
          </rPr>
          <t>Percent</t>
        </r>
        <r>
          <rPr>
            <sz val="9"/>
            <color indexed="81"/>
            <rFont val="Tahoma"/>
            <family val="2"/>
          </rPr>
          <t xml:space="preserve"> Upper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H33" authorId="0">
      <text>
        <r>
          <rPr>
            <b/>
            <sz val="9"/>
            <color indexed="81"/>
            <rFont val="Tahoma"/>
            <family val="2"/>
          </rPr>
          <t>Fleiss’ Kappa</t>
        </r>
        <r>
          <rPr>
            <sz val="9"/>
            <color indexed="81"/>
            <rFont val="Tahoma"/>
            <family val="2"/>
          </rPr>
          <t xml:space="preserve"> statistic is a measure of agreement that is analogous to a “correlation coefficient” for discrete data.  
Kappa ranges from -1 to +1:  
A Kappa value of +1 indicates perfect agreement.  
If Kappa = 0, then agreement is the same as would be expected by chance.  
If Kappa = -1, then there is perfect disagreement.  
Interpretation Guidelines:
&gt;= 0.9 very good agreement (green);
0.7 to &lt; 0.9 marginally acceptable, improvement should be considered (yellow);
&lt; 0.7 unacceptable (red).</t>
        </r>
      </text>
    </comment>
    <comment ref="I33" authorId="0">
      <text>
        <r>
          <rPr>
            <b/>
            <sz val="9"/>
            <color indexed="81"/>
            <rFont val="Tahoma"/>
            <family val="2"/>
          </rPr>
          <t xml:space="preserve">Fleiss’ Kappa P-Value: </t>
        </r>
        <r>
          <rPr>
            <sz val="9"/>
            <color indexed="81"/>
            <rFont val="Tahoma"/>
            <family val="2"/>
          </rPr>
          <t xml:space="preserve">H0: Kappa = 0. 
If P-Value &lt; alpha (.05 for specified 95% confidence level), reject H0 and conclude that agreement is not the same as would be expected by chance. 
Significant P-Values are highlighted in red.
</t>
        </r>
      </text>
    </comment>
    <comment ref="J33" authorId="0">
      <text>
        <r>
          <rPr>
            <b/>
            <sz val="9"/>
            <color indexed="81"/>
            <rFont val="Tahoma"/>
            <family val="2"/>
          </rPr>
          <t>Fleiss' Kappa LC</t>
        </r>
        <r>
          <rPr>
            <sz val="9"/>
            <color indexed="81"/>
            <rFont val="Tahoma"/>
            <family val="2"/>
          </rPr>
          <t xml:space="preserve"> (Lower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K33" authorId="0">
      <text>
        <r>
          <rPr>
            <b/>
            <sz val="9"/>
            <color indexed="81"/>
            <rFont val="Tahoma"/>
            <family val="2"/>
          </rPr>
          <t>Fleiss' Kappa UC</t>
        </r>
        <r>
          <rPr>
            <sz val="9"/>
            <color indexed="81"/>
            <rFont val="Tahoma"/>
            <family val="2"/>
          </rPr>
          <t xml:space="preserve"> (Upper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B37" authorId="0">
      <text>
        <r>
          <rPr>
            <b/>
            <sz val="9"/>
            <color indexed="81"/>
            <rFont val="Tahoma"/>
            <family val="2"/>
          </rPr>
          <t>All Appraisers vs. Standard Effectiveness</t>
        </r>
        <r>
          <rPr>
            <sz val="9"/>
            <color indexed="81"/>
            <rFont val="Tahoma"/>
            <family val="2"/>
          </rPr>
          <t xml:space="preserve"> is an assessment of all appraisers’ ratings compared to a known reference standard. This is analogous to Gage R&amp;R Accuracy.
Unlike the </t>
        </r>
        <r>
          <rPr>
            <b/>
            <sz val="9"/>
            <color indexed="81"/>
            <rFont val="Tahoma"/>
            <family val="2"/>
          </rPr>
          <t>All Appraiser vs. Standard Agreement</t>
        </r>
        <r>
          <rPr>
            <sz val="9"/>
            <color indexed="81"/>
            <rFont val="Tahoma"/>
            <family val="2"/>
          </rPr>
          <t xml:space="preserve"> table above, consistency across trials and appraisers is not considered here - each trial is considered as an opportunity.  This has the benefit of providing a Percent measure that is unaffected by the number of trials or appraisers. Also, the increased sample size for # Inspected results in a reduction of the width of the Percent confidence interval.</t>
        </r>
      </text>
    </comment>
    <comment ref="C37" authorId="0">
      <text>
        <r>
          <rPr>
            <b/>
            <sz val="9"/>
            <color indexed="81"/>
            <rFont val="Tahoma"/>
            <family val="2"/>
          </rPr>
          <t xml:space="preserve"># Inspected </t>
        </r>
        <r>
          <rPr>
            <sz val="9"/>
            <color indexed="81"/>
            <rFont val="Tahoma"/>
            <family val="2"/>
          </rPr>
          <t>= # Parts or Samples * # Trials</t>
        </r>
        <r>
          <rPr>
            <b/>
            <sz val="9"/>
            <color indexed="81"/>
            <rFont val="Tahoma"/>
            <family val="2"/>
          </rPr>
          <t xml:space="preserve"> *</t>
        </r>
        <r>
          <rPr>
            <sz val="9"/>
            <color indexed="81"/>
            <rFont val="Tahoma"/>
            <family val="2"/>
          </rPr>
          <t xml:space="preserve"> # Appraisers</t>
        </r>
      </text>
    </comment>
    <comment ref="D37" authorId="0">
      <text>
        <r>
          <rPr>
            <b/>
            <sz val="9"/>
            <color indexed="81"/>
            <rFont val="Tahoma"/>
            <family val="2"/>
          </rPr>
          <t># Matched</t>
        </r>
        <r>
          <rPr>
            <sz val="9"/>
            <color indexed="81"/>
            <rFont val="Tahoma"/>
            <family val="2"/>
          </rPr>
          <t xml:space="preserve">: A match occurs if an appraiser agrees with the standard (consistency across trials and appraisers is not considered here).  </t>
        </r>
      </text>
    </comment>
    <comment ref="E37" authorId="0">
      <text>
        <r>
          <rPr>
            <b/>
            <sz val="9"/>
            <color indexed="81"/>
            <rFont val="Tahoma"/>
            <family val="2"/>
          </rPr>
          <t>Percent</t>
        </r>
        <r>
          <rPr>
            <sz val="9"/>
            <color indexed="81"/>
            <rFont val="Tahoma"/>
            <family val="2"/>
          </rPr>
          <t xml:space="preserve"> Effectiveness = (</t>
        </r>
        <r>
          <rPr>
            <b/>
            <sz val="9"/>
            <color indexed="81"/>
            <rFont val="Tahoma"/>
            <family val="2"/>
          </rPr>
          <t># Matched</t>
        </r>
        <r>
          <rPr>
            <sz val="9"/>
            <color indexed="81"/>
            <rFont val="Tahoma"/>
            <family val="2"/>
          </rPr>
          <t xml:space="preserve"> / </t>
        </r>
        <r>
          <rPr>
            <b/>
            <sz val="9"/>
            <color indexed="81"/>
            <rFont val="Tahoma"/>
            <family val="2"/>
          </rPr>
          <t># Inspected</t>
        </r>
        <r>
          <rPr>
            <sz val="9"/>
            <color indexed="81"/>
            <rFont val="Tahoma"/>
            <family val="2"/>
          </rPr>
          <t xml:space="preserve">) * 100
Interpretation Guidelines for Percent Effectiveness:
=&gt; 95% very good;
85% to &lt;95% marginal, may be acceptable but improvement should be considered;
&lt; 85% unacceptable.
These guidelines assume an equal number of known good and known bad parts/samples.
If the attribute measurement system needs to be improved, look for unclear or confusing operational definitions, inadequate training, operator distractions or poor lighting. Consider the use of pictures to clearly define a defect.
</t>
        </r>
      </text>
    </comment>
    <comment ref="F37" authorId="0">
      <text>
        <r>
          <rPr>
            <b/>
            <sz val="9"/>
            <color indexed="81"/>
            <rFont val="Tahoma"/>
            <family val="2"/>
          </rPr>
          <t>LC</t>
        </r>
        <r>
          <rPr>
            <sz val="9"/>
            <color indexed="81"/>
            <rFont val="Tahoma"/>
            <family val="2"/>
          </rPr>
          <t xml:space="preserve"> = </t>
        </r>
        <r>
          <rPr>
            <b/>
            <sz val="9"/>
            <color indexed="81"/>
            <rFont val="Tahoma"/>
            <family val="2"/>
          </rPr>
          <t>Percent</t>
        </r>
        <r>
          <rPr>
            <sz val="9"/>
            <color indexed="81"/>
            <rFont val="Tahoma"/>
            <family val="2"/>
          </rPr>
          <t xml:space="preserve"> Lower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G37" authorId="0">
      <text>
        <r>
          <rPr>
            <b/>
            <sz val="9"/>
            <color indexed="81"/>
            <rFont val="Tahoma"/>
            <family val="2"/>
          </rPr>
          <t>UC</t>
        </r>
        <r>
          <rPr>
            <sz val="9"/>
            <color indexed="81"/>
            <rFont val="Tahoma"/>
            <family val="2"/>
          </rPr>
          <t xml:space="preserve"> = </t>
        </r>
        <r>
          <rPr>
            <b/>
            <sz val="9"/>
            <color indexed="81"/>
            <rFont val="Tahoma"/>
            <family val="2"/>
          </rPr>
          <t>Percent</t>
        </r>
        <r>
          <rPr>
            <sz val="9"/>
            <color indexed="81"/>
            <rFont val="Tahoma"/>
            <family val="2"/>
          </rPr>
          <t xml:space="preserve"> Upper Confidence Limit.
Confidence intervals (CI) for binomial proportions have an "oscillation" phenomenon where the coverage probability varies with n and p.
</t>
        </r>
        <r>
          <rPr>
            <b/>
            <sz val="9"/>
            <color indexed="81"/>
            <rFont val="Tahoma"/>
            <family val="2"/>
          </rPr>
          <t>Exact</t>
        </r>
        <r>
          <rPr>
            <sz val="9"/>
            <color indexed="81"/>
            <rFont val="Tahoma"/>
            <family val="2"/>
          </rPr>
          <t xml:space="preserve"> is strictly conservative and will guarantee the specified confidence level as a minimum coverage probability, but results in wide intervals.
Wilson </t>
        </r>
        <r>
          <rPr>
            <b/>
            <sz val="9"/>
            <color indexed="81"/>
            <rFont val="Tahoma"/>
            <family val="2"/>
          </rPr>
          <t>Score</t>
        </r>
        <r>
          <rPr>
            <sz val="9"/>
            <color indexed="81"/>
            <rFont val="Tahoma"/>
            <family val="2"/>
          </rPr>
          <t xml:space="preserve"> has a mean coverage probability that matches the specified confidence interval.  Since the intervals are narrower and thereby more powerful, they are recommended for use in attribute MSA studies due to the small sample sizes typically used.
</t>
        </r>
      </text>
    </comment>
    <comment ref="H37" authorId="0">
      <text>
        <r>
          <rPr>
            <b/>
            <sz val="9"/>
            <color indexed="81"/>
            <rFont val="Tahoma"/>
            <family val="2"/>
          </rPr>
          <t>Fleiss’ Kappa</t>
        </r>
        <r>
          <rPr>
            <sz val="9"/>
            <color indexed="81"/>
            <rFont val="Tahoma"/>
            <family val="2"/>
          </rPr>
          <t xml:space="preserve"> statistic is a measure of agreement that is analogous to a “correlation coefficient” for discrete data.  
Kappa ranges from -1 to +1:  
A Kappa value of +1 indicates perfect agreement.  
If Kappa = 0, then agreement is the same as would be expected by chance.  
If Kappa = -1, then there is perfect disagreement.  
Interpretation Guidelines:
&gt;= 0.9 very good agreement (green);
0.7 to &lt; 0.9 marginally acceptable, improvement should be considered (yellow);
&lt; 0.7 unacceptable (red).</t>
        </r>
      </text>
    </comment>
    <comment ref="I37" authorId="0">
      <text>
        <r>
          <rPr>
            <b/>
            <sz val="9"/>
            <color indexed="81"/>
            <rFont val="Tahoma"/>
            <family val="2"/>
          </rPr>
          <t xml:space="preserve">Fleiss’ Kappa P-Value: </t>
        </r>
        <r>
          <rPr>
            <sz val="9"/>
            <color indexed="81"/>
            <rFont val="Tahoma"/>
            <family val="2"/>
          </rPr>
          <t xml:space="preserve">H0: Kappa = 0. 
If P-Value &lt; alpha (.05 for specified 95% confidence level), reject H0 and conclude that agreement is not the same as would be expected by chance. 
Significant P-Values are highlighted in red.
</t>
        </r>
      </text>
    </comment>
    <comment ref="J37" authorId="0">
      <text>
        <r>
          <rPr>
            <b/>
            <sz val="9"/>
            <color indexed="81"/>
            <rFont val="Tahoma"/>
            <family val="2"/>
          </rPr>
          <t>Fleiss' Kappa LC</t>
        </r>
        <r>
          <rPr>
            <sz val="9"/>
            <color indexed="81"/>
            <rFont val="Tahoma"/>
            <family val="2"/>
          </rPr>
          <t xml:space="preserve"> (Lower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K37" authorId="0">
      <text>
        <r>
          <rPr>
            <b/>
            <sz val="9"/>
            <color indexed="81"/>
            <rFont val="Tahoma"/>
            <family val="2"/>
          </rPr>
          <t>Fleiss' Kappa LC</t>
        </r>
        <r>
          <rPr>
            <sz val="9"/>
            <color indexed="81"/>
            <rFont val="Tahoma"/>
            <family val="2"/>
          </rPr>
          <t xml:space="preserve"> (Lower Confidence) limit using a kappa normal approximation.
Interpretation Guidelines:
Kappa lower confidence limit &gt;= 0.9: very good agreement.
Kappa upper confidence limit &lt; 0.7:  the attribute agreement is unacceptable.
Wide confidence intervals indicate that the sample size is inadequate.
</t>
        </r>
      </text>
    </comment>
    <comment ref="B40" authorId="0">
      <text>
        <r>
          <rPr>
            <b/>
            <sz val="9"/>
            <color indexed="81"/>
            <rFont val="Tahoma"/>
            <family val="2"/>
          </rPr>
          <t>Each Appraiser vs. Standard Misclassification</t>
        </r>
        <r>
          <rPr>
            <sz val="9"/>
            <color indexed="81"/>
            <rFont val="Tahoma"/>
            <family val="2"/>
          </rPr>
          <t xml:space="preserve"> is a breakdown of each appraiser’s rating misclassifications (compared to a known reference standard).
This table is applicable only to binary two-level responses (e.g., 0/1, G/NG, Pass/Fail, True/False, Yes/No). 
Unlike the </t>
        </r>
        <r>
          <rPr>
            <b/>
            <sz val="9"/>
            <color indexed="81"/>
            <rFont val="Tahoma"/>
            <family val="2"/>
          </rPr>
          <t>Each Appraiser vs. Standard Disagreement</t>
        </r>
        <r>
          <rPr>
            <sz val="9"/>
            <color indexed="81"/>
            <rFont val="Tahoma"/>
            <family val="2"/>
          </rPr>
          <t xml:space="preserve"> table above, consistency across trials is not considered here. All errors are classified as Type I or Type II. Mixed errors are not relevant.</t>
        </r>
      </text>
    </comment>
    <comment ref="C40" authorId="0">
      <text>
        <r>
          <rPr>
            <sz val="9"/>
            <color indexed="81"/>
            <rFont val="Tahoma"/>
            <family val="2"/>
          </rPr>
          <t xml:space="preserve">A </t>
        </r>
        <r>
          <rPr>
            <b/>
            <sz val="9"/>
            <color indexed="81"/>
            <rFont val="Tahoma"/>
            <family val="2"/>
          </rPr>
          <t>Type I</t>
        </r>
        <r>
          <rPr>
            <sz val="9"/>
            <color indexed="81"/>
            <rFont val="Tahoma"/>
            <family val="2"/>
          </rPr>
          <t xml:space="preserve"> error occurs when the appraiser assesses a good part/sample as bad (consistency across trials is not considered here).  "Good" is defined by the user in the Attribute MSA analysis dialog.  </t>
        </r>
      </text>
    </comment>
    <comment ref="D40" authorId="0">
      <text>
        <r>
          <rPr>
            <b/>
            <sz val="9"/>
            <color indexed="81"/>
            <rFont val="Tahoma"/>
            <family val="2"/>
          </rPr>
          <t xml:space="preserve"># Inspected = </t>
        </r>
        <r>
          <rPr>
            <sz val="9"/>
            <color indexed="81"/>
            <rFont val="Tahoma"/>
            <family val="2"/>
          </rPr>
          <t xml:space="preserve"># Good Parts or Samples * # Trials </t>
        </r>
      </text>
    </comment>
    <comment ref="E40" authorId="0">
      <text>
        <r>
          <rPr>
            <b/>
            <sz val="9"/>
            <color indexed="81"/>
            <rFont val="Tahoma"/>
            <family val="2"/>
          </rPr>
          <t xml:space="preserve">Type I Error % = </t>
        </r>
        <r>
          <rPr>
            <sz val="9"/>
            <color indexed="81"/>
            <rFont val="Tahoma"/>
            <family val="2"/>
          </rPr>
          <t xml:space="preserve">(Type I Error / # Inspected Good) * 100 </t>
        </r>
      </text>
    </comment>
    <comment ref="F40" authorId="0">
      <text>
        <r>
          <rPr>
            <sz val="9"/>
            <color indexed="81"/>
            <rFont val="Tahoma"/>
            <family val="2"/>
          </rPr>
          <t xml:space="preserve">A </t>
        </r>
        <r>
          <rPr>
            <b/>
            <sz val="9"/>
            <color indexed="81"/>
            <rFont val="Tahoma"/>
            <family val="2"/>
          </rPr>
          <t>Type II</t>
        </r>
        <r>
          <rPr>
            <sz val="9"/>
            <color indexed="81"/>
            <rFont val="Tahoma"/>
            <family val="2"/>
          </rPr>
          <t xml:space="preserve"> error occurs when a bad part/sample is assessed as good.</t>
        </r>
      </text>
    </comment>
    <comment ref="G40" authorId="0">
      <text>
        <r>
          <rPr>
            <b/>
            <sz val="9"/>
            <color indexed="81"/>
            <rFont val="Tahoma"/>
            <family val="2"/>
          </rPr>
          <t xml:space="preserve"># Inspected = </t>
        </r>
        <r>
          <rPr>
            <sz val="9"/>
            <color indexed="81"/>
            <rFont val="Tahoma"/>
            <family val="2"/>
          </rPr>
          <t xml:space="preserve"># Bad Parts or Samples * # Trials </t>
        </r>
      </text>
    </comment>
    <comment ref="H40" authorId="0">
      <text>
        <r>
          <rPr>
            <b/>
            <sz val="9"/>
            <color indexed="81"/>
            <rFont val="Tahoma"/>
            <family val="2"/>
          </rPr>
          <t xml:space="preserve">Type II Error % = </t>
        </r>
        <r>
          <rPr>
            <sz val="9"/>
            <color indexed="81"/>
            <rFont val="Tahoma"/>
            <family val="2"/>
          </rPr>
          <t xml:space="preserve">(Type II Error / # Inspected Bad) * 100 </t>
        </r>
      </text>
    </comment>
    <comment ref="J40" authorId="0">
      <text>
        <r>
          <rPr>
            <b/>
            <sz val="9"/>
            <color indexed="81"/>
            <rFont val="Tahoma"/>
            <family val="2"/>
          </rPr>
          <t xml:space="preserve">Misclassification Legend:
</t>
        </r>
        <r>
          <rPr>
            <sz val="9"/>
            <color indexed="81"/>
            <rFont val="Tahoma"/>
            <family val="2"/>
          </rPr>
          <t xml:space="preserve">A Type I error occurs when the appraiser assesses a good part/sample as bad (consistency across trials is not considered here).  "Good" is defined by the user in the Attribute MSA analysis dialog.  
A Type II error occurs when a bad part/sample is assessed as good.  
Mixed errors are not relevant in the Effectiveness Report.
</t>
        </r>
      </text>
    </comment>
    <comment ref="B44" authorId="0">
      <text>
        <r>
          <rPr>
            <b/>
            <sz val="9"/>
            <color indexed="81"/>
            <rFont val="Tahoma"/>
            <family val="2"/>
          </rPr>
          <t>All Appraisers vs. Standard Misclassification</t>
        </r>
        <r>
          <rPr>
            <sz val="9"/>
            <color indexed="81"/>
            <rFont val="Tahoma"/>
            <family val="2"/>
          </rPr>
          <t xml:space="preserve"> is a breakdown of all appraisers’ rating misclassifications (compared to a known reference standard).
This table is applicable only to binary two-level responses (e.g., 0/1, G/NG, Pass/Fail, True/False, Yes/No). 
Unlike the </t>
        </r>
        <r>
          <rPr>
            <b/>
            <sz val="9"/>
            <color indexed="81"/>
            <rFont val="Tahoma"/>
            <family val="2"/>
          </rPr>
          <t>All Appraisers vs. Standard Disagreement</t>
        </r>
        <r>
          <rPr>
            <sz val="9"/>
            <color indexed="81"/>
            <rFont val="Tahoma"/>
            <family val="2"/>
          </rPr>
          <t xml:space="preserve"> table above, consistency across trials and appraisers is not considered here. All errors are classified as Type I or Type II. Mixed errors are not relevant.</t>
        </r>
      </text>
    </comment>
    <comment ref="C44" authorId="0">
      <text>
        <r>
          <rPr>
            <sz val="9"/>
            <color indexed="81"/>
            <rFont val="Tahoma"/>
            <family val="2"/>
          </rPr>
          <t>Refer to</t>
        </r>
        <r>
          <rPr>
            <b/>
            <sz val="9"/>
            <color indexed="81"/>
            <rFont val="Tahoma"/>
            <family val="2"/>
          </rPr>
          <t xml:space="preserve"> Misclassification Legend </t>
        </r>
        <r>
          <rPr>
            <sz val="9"/>
            <color indexed="81"/>
            <rFont val="Tahoma"/>
            <family val="2"/>
          </rPr>
          <t xml:space="preserve">for definition of </t>
        </r>
        <r>
          <rPr>
            <b/>
            <sz val="9"/>
            <color indexed="81"/>
            <rFont val="Tahoma"/>
            <family val="2"/>
          </rPr>
          <t xml:space="preserve">Type I </t>
        </r>
        <r>
          <rPr>
            <sz val="9"/>
            <color indexed="81"/>
            <rFont val="Tahoma"/>
            <family val="2"/>
          </rPr>
          <t xml:space="preserve">and </t>
        </r>
        <r>
          <rPr>
            <b/>
            <sz val="9"/>
            <color indexed="81"/>
            <rFont val="Tahoma"/>
            <family val="2"/>
          </rPr>
          <t>Type II</t>
        </r>
        <r>
          <rPr>
            <sz val="9"/>
            <color indexed="81"/>
            <rFont val="Tahoma"/>
            <family val="2"/>
          </rPr>
          <t xml:space="preserve"> Errors</t>
        </r>
        <r>
          <rPr>
            <b/>
            <sz val="9"/>
            <color indexed="81"/>
            <rFont val="Tahoma"/>
            <family val="2"/>
          </rPr>
          <t>.</t>
        </r>
      </text>
    </comment>
    <comment ref="D44" authorId="0">
      <text>
        <r>
          <rPr>
            <b/>
            <sz val="9"/>
            <color indexed="81"/>
            <rFont val="Tahoma"/>
            <family val="2"/>
          </rPr>
          <t xml:space="preserve"># Inspected = </t>
        </r>
        <r>
          <rPr>
            <sz val="9"/>
            <color indexed="81"/>
            <rFont val="Tahoma"/>
            <family val="2"/>
          </rPr>
          <t># Good Parts or Samples * # Trials * # Appraisers</t>
        </r>
      </text>
    </comment>
    <comment ref="E44" authorId="0">
      <text>
        <r>
          <rPr>
            <b/>
            <sz val="9"/>
            <color indexed="81"/>
            <rFont val="Tahoma"/>
            <family val="2"/>
          </rPr>
          <t xml:space="preserve">Type I Error % = </t>
        </r>
        <r>
          <rPr>
            <sz val="9"/>
            <color indexed="81"/>
            <rFont val="Tahoma"/>
            <family val="2"/>
          </rPr>
          <t xml:space="preserve">(Type I Error / # Inspected Good) * 100 </t>
        </r>
      </text>
    </comment>
    <comment ref="F44" authorId="0">
      <text>
        <r>
          <rPr>
            <sz val="9"/>
            <color indexed="81"/>
            <rFont val="Tahoma"/>
            <family val="2"/>
          </rPr>
          <t>Refer to</t>
        </r>
        <r>
          <rPr>
            <b/>
            <sz val="9"/>
            <color indexed="81"/>
            <rFont val="Tahoma"/>
            <family val="2"/>
          </rPr>
          <t xml:space="preserve"> Misclassification Legend </t>
        </r>
        <r>
          <rPr>
            <sz val="9"/>
            <color indexed="81"/>
            <rFont val="Tahoma"/>
            <family val="2"/>
          </rPr>
          <t xml:space="preserve">for definition of </t>
        </r>
        <r>
          <rPr>
            <b/>
            <sz val="9"/>
            <color indexed="81"/>
            <rFont val="Tahoma"/>
            <family val="2"/>
          </rPr>
          <t xml:space="preserve">Type I </t>
        </r>
        <r>
          <rPr>
            <sz val="9"/>
            <color indexed="81"/>
            <rFont val="Tahoma"/>
            <family val="2"/>
          </rPr>
          <t xml:space="preserve">and </t>
        </r>
        <r>
          <rPr>
            <b/>
            <sz val="9"/>
            <color indexed="81"/>
            <rFont val="Tahoma"/>
            <family val="2"/>
          </rPr>
          <t>Type II</t>
        </r>
        <r>
          <rPr>
            <sz val="9"/>
            <color indexed="81"/>
            <rFont val="Tahoma"/>
            <family val="2"/>
          </rPr>
          <t xml:space="preserve"> Errors</t>
        </r>
        <r>
          <rPr>
            <b/>
            <sz val="9"/>
            <color indexed="81"/>
            <rFont val="Tahoma"/>
            <family val="2"/>
          </rPr>
          <t>.</t>
        </r>
      </text>
    </comment>
    <comment ref="G44" authorId="0">
      <text>
        <r>
          <rPr>
            <b/>
            <sz val="9"/>
            <color indexed="81"/>
            <rFont val="Tahoma"/>
            <family val="2"/>
          </rPr>
          <t xml:space="preserve"># Inspected = </t>
        </r>
        <r>
          <rPr>
            <sz val="9"/>
            <color indexed="81"/>
            <rFont val="Tahoma"/>
            <family val="2"/>
          </rPr>
          <t># Bad Parts or Samples * # Trials * # Appraisers</t>
        </r>
      </text>
    </comment>
    <comment ref="H44" authorId="0">
      <text>
        <r>
          <rPr>
            <b/>
            <sz val="9"/>
            <color indexed="81"/>
            <rFont val="Tahoma"/>
            <family val="2"/>
          </rPr>
          <t xml:space="preserve">Type II Error % = </t>
        </r>
        <r>
          <rPr>
            <sz val="9"/>
            <color indexed="81"/>
            <rFont val="Tahoma"/>
            <family val="2"/>
          </rPr>
          <t xml:space="preserve">(Type II Error / # Inspected Bad) * 100 </t>
        </r>
      </text>
    </comment>
    <comment ref="B47" authorId="0">
      <text>
        <r>
          <rPr>
            <b/>
            <sz val="9"/>
            <color indexed="81"/>
            <rFont val="Tahoma"/>
            <family val="2"/>
          </rPr>
          <t>Effectiveness and Misclassification Summary</t>
        </r>
        <r>
          <rPr>
            <sz val="9"/>
            <color indexed="81"/>
            <rFont val="Tahoma"/>
            <family val="2"/>
          </rPr>
          <t xml:space="preserve"> is a summary table of all appraisers’ correct rating counts and misclassification counts compared to the known reference standard values.
</t>
        </r>
      </text>
    </comment>
  </commentList>
</comments>
</file>

<file path=xl/sharedStrings.xml><?xml version="1.0" encoding="utf-8"?>
<sst xmlns="http://schemas.openxmlformats.org/spreadsheetml/2006/main" count="139" uniqueCount="52">
  <si>
    <t>Part</t>
  </si>
  <si>
    <t>Appraiser</t>
  </si>
  <si>
    <t>Assessed Result</t>
  </si>
  <si>
    <t>Reference</t>
  </si>
  <si>
    <t>A</t>
  </si>
  <si>
    <t>B</t>
  </si>
  <si>
    <t>MEASUREMENT SYSTEM STUDY FOR BINARY ATTRIBUTE DATA - ANALYSIS REPORT</t>
  </si>
  <si>
    <t>Score</t>
  </si>
  <si>
    <t>Product/Unit Name:</t>
  </si>
  <si>
    <t>Date of Study:</t>
  </si>
  <si>
    <t>Performed By:</t>
  </si>
  <si>
    <t>Notes:</t>
  </si>
  <si>
    <t>Attribute Agreement Report:</t>
  </si>
  <si>
    <t>Within Appraiser Agreement</t>
  </si>
  <si>
    <t># Inspected</t>
  </si>
  <si>
    <t># Matched</t>
  </si>
  <si>
    <t>Percent</t>
  </si>
  <si>
    <t>Fleiss' Kappa</t>
  </si>
  <si>
    <t>Fleiss' Kappa 
P-Value</t>
  </si>
  <si>
    <t>Each Appraiser vs. Standard Agreement</t>
  </si>
  <si>
    <t>Fleiss' 
Kappa</t>
  </si>
  <si>
    <t>Fleiss' Kappa
P-Value</t>
  </si>
  <si>
    <t>Each Appraiser vs. Standard Disagreement</t>
  </si>
  <si>
    <t>Type I Error</t>
  </si>
  <si>
    <t>Type I 
Error %</t>
  </si>
  <si>
    <t>Type II Error</t>
  </si>
  <si>
    <t>Type II
Error %</t>
  </si>
  <si>
    <t>Mixed 
Error</t>
  </si>
  <si>
    <t>Mixed 
Error %</t>
  </si>
  <si>
    <t>Disagreement Legend</t>
  </si>
  <si>
    <t>Between Appraiser Agreement</t>
  </si>
  <si>
    <t>Attribute Effectiveness Report:</t>
  </si>
  <si>
    <t>Error Type</t>
  </si>
  <si>
    <t>Assessment</t>
  </si>
  <si>
    <t>True Standard</t>
  </si>
  <si>
    <t>Each Appraiser vs. Standard Effectiveness</t>
  </si>
  <si>
    <t>All Appraisers vs. Standard Effectiveness</t>
  </si>
  <si>
    <t>Each Appraiser vs. Standard Misclassification</t>
  </si>
  <si>
    <t>Misclassification Legend</t>
  </si>
  <si>
    <t>All Appraisers vs. Standard Misclassification</t>
  </si>
  <si>
    <t>Effectiveness and Misclassification Summary</t>
  </si>
  <si>
    <t>Type I:</t>
  </si>
  <si>
    <t>Type II:</t>
  </si>
  <si>
    <t>All Appraisers vs. Standard Agreement</t>
  </si>
  <si>
    <t>Mixed:</t>
  </si>
  <si>
    <t>Assessments across trials are not identical</t>
  </si>
  <si>
    <t>Attribute MSA Data:</t>
  </si>
  <si>
    <t>A 1</t>
  </si>
  <si>
    <t>A 2</t>
  </si>
  <si>
    <t>B 1</t>
  </si>
  <si>
    <t>B 2</t>
  </si>
  <si>
    <t>95.0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</si>
</sst>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00000000000000000;0000000000000000000000000000000000000000000000000000000000000000000000000000000000"/>
  </numFmts>
  <fonts count="26"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0"/>
      <name val="Arial"/>
    </font>
    <font>
      <sz val="10"/>
      <color theme="0"/>
      <name val="Arial"/>
      <family val="2"/>
    </font>
    <font>
      <b/>
      <sz val="10"/>
      <color indexed="8"/>
      <name val="Arial"/>
      <family val="2"/>
    </font>
    <font>
      <b/>
      <sz val="8"/>
      <color theme="0"/>
      <name val="Arial"/>
      <family val="2"/>
    </font>
    <font>
      <b/>
      <sz val="8"/>
      <color indexed="8"/>
      <name val="Arial"/>
      <family val="2"/>
    </font>
    <font>
      <b/>
      <sz val="8"/>
      <name val="Arial"/>
      <family val="2"/>
    </font>
    <font>
      <sz val="10"/>
      <name val="Geneva"/>
      <family val="2"/>
    </font>
    <font>
      <b/>
      <sz val="10"/>
      <name val="Arial"/>
      <family val="2"/>
    </font>
    <font>
      <sz val="8"/>
      <name val="Arial"/>
      <family val="2"/>
    </font>
    <font>
      <b/>
      <sz val="12"/>
      <name val="Arial"/>
      <family val="2"/>
    </font>
    <font>
      <b/>
      <sz val="9"/>
      <color indexed="81"/>
      <name val="Tahoma"/>
      <family val="2"/>
    </font>
    <font>
      <sz val="9"/>
      <color indexed="81"/>
      <name val="Tahoma"/>
      <family val="2"/>
    </font>
    <font>
      <sz val="11"/>
      <color indexed="8"/>
      <name val="Calibri"/>
      <family val="2"/>
    </font>
    <font>
      <sz val="11"/>
      <color indexed="9"/>
      <name val="Calibri"/>
      <family val="2"/>
    </font>
    <font>
      <b/>
      <sz val="11"/>
      <color indexed="8"/>
      <name val="Calibri"/>
      <family val="2"/>
    </font>
    <font>
      <b/>
      <sz val="18"/>
      <color indexed="56"/>
      <name val="Cambria"/>
      <family val="2"/>
    </font>
    <font>
      <b/>
      <sz val="8"/>
      <color indexed="10"/>
      <name val="Arial"/>
    </font>
    <font>
      <sz val="8"/>
      <color indexed="8"/>
      <name val="Arial"/>
      <family val="2"/>
    </font>
    <font>
      <b/>
      <sz val="8"/>
      <color rgb="FFFF0000"/>
      <name val="Arial"/>
    </font>
    <font>
      <sz val="8"/>
      <color theme="1"/>
      <name val="Arial"/>
    </font>
    <font>
      <sz val="8"/>
      <color theme="0"/>
      <name val="Arial"/>
    </font>
    <font>
      <b/>
      <sz val="8"/>
      <color theme="1"/>
      <name val="Arial"/>
    </font>
  </fonts>
  <fills count="2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31"/>
        <bgColor indexed="31"/>
      </patternFill>
    </fill>
    <fill>
      <patternFill patternType="solid">
        <fgColor indexed="44"/>
        <bgColor indexed="44"/>
      </patternFill>
    </fill>
    <fill>
      <patternFill patternType="solid">
        <fgColor indexed="30"/>
        <bgColor indexed="30"/>
      </patternFill>
    </fill>
    <fill>
      <patternFill patternType="solid">
        <fgColor indexed="45"/>
        <bgColor indexed="45"/>
      </patternFill>
    </fill>
    <fill>
      <patternFill patternType="solid">
        <fgColor indexed="29"/>
        <bgColor indexed="29"/>
      </patternFill>
    </fill>
    <fill>
      <patternFill patternType="solid">
        <fgColor indexed="42"/>
        <bgColor indexed="42"/>
      </patternFill>
    </fill>
    <fill>
      <patternFill patternType="solid">
        <fgColor indexed="11"/>
        <bgColor indexed="11"/>
      </patternFill>
    </fill>
    <fill>
      <patternFill patternType="solid">
        <fgColor indexed="46"/>
        <bgColor indexed="46"/>
      </patternFill>
    </fill>
    <fill>
      <patternFill patternType="solid">
        <fgColor indexed="36"/>
        <bgColor indexed="36"/>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9"/>
        <bgColor indexed="64"/>
      </patternFill>
    </fill>
    <fill>
      <patternFill patternType="solid">
        <fgColor rgb="FFFA0000"/>
        <bgColor indexed="64"/>
      </patternFill>
    </fill>
    <fill>
      <patternFill patternType="solid">
        <fgColor rgb="FFFFFF00"/>
        <bgColor indexed="64"/>
      </patternFill>
    </fill>
    <fill>
      <patternFill patternType="solid">
        <fgColor rgb="FF00B050"/>
        <bgColor indexed="64"/>
      </patternFill>
    </fill>
    <fill>
      <patternFill patternType="solid">
        <fgColor indexed="22"/>
        <bgColor indexed="64"/>
      </patternFill>
    </fill>
  </fills>
  <borders count="52">
    <border>
      <left/>
      <right/>
      <top/>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s>
  <cellStyleXfs count="7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4" fillId="0" borderId="0"/>
    <xf numFmtId="0" fontId="10" fillId="0" borderId="0"/>
    <xf numFmtId="0" fontId="4" fillId="0" borderId="0"/>
    <xf numFmtId="0" fontId="16"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7"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7"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6" fillId="5" borderId="0" applyNumberFormat="0" applyBorder="0" applyAlignment="0" applyProtection="0"/>
    <xf numFmtId="0" fontId="17"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2" fillId="0" borderId="0" applyNumberFormat="0" applyAlignment="0"/>
    <xf numFmtId="0" fontId="12" fillId="0" borderId="0" applyNumberFormat="0" applyAlignment="0"/>
    <xf numFmtId="0" fontId="12" fillId="0" borderId="0" applyNumberFormat="0" applyAlignment="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38" fontId="12" fillId="21" borderId="0" applyNumberFormat="0" applyBorder="0" applyAlignment="0" applyProtection="0"/>
    <xf numFmtId="38" fontId="12" fillId="21" borderId="0" applyNumberFormat="0" applyBorder="0" applyAlignment="0" applyProtection="0"/>
    <xf numFmtId="38" fontId="12" fillId="21" borderId="0" applyNumberFormat="0" applyBorder="0" applyAlignment="0" applyProtection="0"/>
    <xf numFmtId="0" fontId="13" fillId="0" borderId="20" applyNumberFormat="0" applyAlignment="0" applyProtection="0">
      <alignment horizontal="left" vertical="center"/>
    </xf>
    <xf numFmtId="0" fontId="13" fillId="0" borderId="7">
      <alignment horizontal="left" vertical="center"/>
    </xf>
    <xf numFmtId="10" fontId="12" fillId="21" borderId="42" applyNumberFormat="0" applyBorder="0" applyAlignment="0" applyProtection="0"/>
    <xf numFmtId="10" fontId="12" fillId="21" borderId="42" applyNumberFormat="0" applyBorder="0" applyAlignment="0" applyProtection="0"/>
    <xf numFmtId="10" fontId="12" fillId="21" borderId="42" applyNumberFormat="0" applyBorder="0" applyAlignment="0" applyProtection="0"/>
    <xf numFmtId="165" fontId="4" fillId="0" borderId="0"/>
    <xf numFmtId="165"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0">
    <xf numFmtId="0" fontId="0" fillId="0" borderId="0" xfId="0"/>
    <xf numFmtId="0" fontId="1" fillId="0" borderId="0" xfId="0" applyFont="1"/>
    <xf numFmtId="0" fontId="4" fillId="0" borderId="0" xfId="5"/>
    <xf numFmtId="0" fontId="5" fillId="0" borderId="0" xfId="5" applyFont="1"/>
    <xf numFmtId="0" fontId="6" fillId="0" borderId="0" xfId="6" applyFont="1"/>
    <xf numFmtId="0" fontId="4" fillId="0" borderId="0" xfId="6"/>
    <xf numFmtId="0" fontId="5" fillId="0" borderId="0" xfId="6" applyFont="1"/>
    <xf numFmtId="0" fontId="5" fillId="0" borderId="0" xfId="5" applyFont="1" applyFill="1" applyBorder="1"/>
    <xf numFmtId="0" fontId="4" fillId="0" borderId="0" xfId="5" applyFill="1" applyBorder="1"/>
    <xf numFmtId="0" fontId="7" fillId="0" borderId="0" xfId="6" applyFont="1" applyFill="1" applyBorder="1" applyAlignment="1">
      <alignment horizontal="center"/>
    </xf>
    <xf numFmtId="0" fontId="8" fillId="0" borderId="0" xfId="6" applyFont="1" applyFill="1" applyBorder="1" applyAlignment="1">
      <alignment horizontal="center"/>
    </xf>
    <xf numFmtId="0" fontId="9" fillId="0" borderId="0" xfId="6" applyFont="1" applyFill="1" applyBorder="1" applyAlignment="1">
      <alignment horizontal="center"/>
    </xf>
    <xf numFmtId="0" fontId="11" fillId="0" borderId="1" xfId="7" applyNumberFormat="1" applyFont="1" applyBorder="1" applyAlignment="1" applyProtection="1">
      <alignment horizontal="right"/>
      <protection locked="0"/>
    </xf>
    <xf numFmtId="0" fontId="4" fillId="0" borderId="2" xfId="6" applyBorder="1" applyAlignment="1" applyProtection="1">
      <alignment horizontal="left"/>
      <protection locked="0"/>
    </xf>
    <xf numFmtId="0" fontId="4" fillId="0" borderId="3" xfId="6" applyBorder="1" applyAlignment="1" applyProtection="1">
      <alignment horizontal="left"/>
      <protection locked="0"/>
    </xf>
    <xf numFmtId="0" fontId="4" fillId="0" borderId="4" xfId="6" applyBorder="1" applyAlignment="1" applyProtection="1">
      <alignment horizontal="left"/>
      <protection locked="0"/>
    </xf>
    <xf numFmtId="0" fontId="7" fillId="0" borderId="0" xfId="5" applyFont="1" applyFill="1" applyBorder="1" applyAlignment="1">
      <alignment horizontal="center"/>
    </xf>
    <xf numFmtId="0" fontId="12" fillId="0" borderId="0" xfId="6" applyFont="1" applyFill="1" applyBorder="1" applyAlignment="1">
      <alignment horizontal="center"/>
    </xf>
    <xf numFmtId="2" fontId="12" fillId="0" borderId="0" xfId="6" applyNumberFormat="1" applyFont="1" applyFill="1" applyBorder="1" applyAlignment="1">
      <alignment horizontal="center"/>
    </xf>
    <xf numFmtId="0" fontId="11" fillId="0" borderId="5" xfId="7" applyNumberFormat="1" applyFont="1" applyBorder="1" applyAlignment="1" applyProtection="1">
      <alignment horizontal="right"/>
      <protection locked="0"/>
    </xf>
    <xf numFmtId="0" fontId="4" fillId="0" borderId="6" xfId="6" applyBorder="1" applyAlignment="1" applyProtection="1">
      <alignment horizontal="left"/>
      <protection locked="0"/>
    </xf>
    <xf numFmtId="0" fontId="4" fillId="0" borderId="7" xfId="6" applyBorder="1" applyAlignment="1" applyProtection="1">
      <alignment horizontal="left"/>
      <protection locked="0"/>
    </xf>
    <xf numFmtId="0" fontId="4" fillId="0" borderId="8" xfId="6" applyBorder="1" applyAlignment="1" applyProtection="1">
      <alignment horizontal="left"/>
      <protection locked="0"/>
    </xf>
    <xf numFmtId="0" fontId="9" fillId="0" borderId="0" xfId="5" applyFont="1" applyFill="1" applyBorder="1" applyAlignment="1">
      <alignment horizontal="center"/>
    </xf>
    <xf numFmtId="0" fontId="11" fillId="0" borderId="9" xfId="8" applyFont="1" applyBorder="1" applyAlignment="1" applyProtection="1">
      <alignment horizontal="right"/>
      <protection locked="0"/>
    </xf>
    <xf numFmtId="0" fontId="4" fillId="0" borderId="10" xfId="6" applyBorder="1" applyAlignment="1" applyProtection="1">
      <alignment horizontal="left"/>
      <protection locked="0"/>
    </xf>
    <xf numFmtId="0" fontId="4" fillId="0" borderId="11" xfId="6" applyBorder="1" applyAlignment="1" applyProtection="1">
      <alignment horizontal="left"/>
      <protection locked="0"/>
    </xf>
    <xf numFmtId="0" fontId="4" fillId="0" borderId="12" xfId="6" applyBorder="1" applyAlignment="1" applyProtection="1">
      <alignment horizontal="left"/>
      <protection locked="0"/>
    </xf>
    <xf numFmtId="0" fontId="11" fillId="0" borderId="0" xfId="5" applyFont="1" applyAlignment="1">
      <alignment horizontal="center"/>
    </xf>
    <xf numFmtId="2" fontId="12" fillId="0" borderId="0" xfId="6" applyNumberFormat="1" applyFont="1" applyBorder="1" applyAlignment="1">
      <alignment horizontal="center"/>
    </xf>
    <xf numFmtId="0" fontId="9" fillId="0" borderId="0" xfId="5" applyFont="1" applyAlignment="1">
      <alignment horizontal="center"/>
    </xf>
    <xf numFmtId="0" fontId="12" fillId="0" borderId="0" xfId="5" applyFont="1"/>
    <xf numFmtId="0" fontId="9" fillId="0" borderId="22" xfId="6" applyFont="1" applyBorder="1" applyAlignment="1">
      <alignment horizontal="center" vertical="center" wrapText="1"/>
    </xf>
    <xf numFmtId="0" fontId="9" fillId="0" borderId="23" xfId="6" applyFont="1" applyBorder="1" applyAlignment="1">
      <alignment horizontal="center" vertical="center"/>
    </xf>
    <xf numFmtId="2" fontId="12" fillId="0" borderId="0" xfId="5" applyNumberFormat="1" applyFont="1" applyBorder="1" applyAlignment="1">
      <alignment horizontal="center"/>
    </xf>
    <xf numFmtId="0" fontId="12" fillId="0" borderId="0" xfId="6" applyNumberFormat="1" applyFont="1" applyBorder="1" applyAlignment="1">
      <alignment horizontal="center"/>
    </xf>
    <xf numFmtId="0" fontId="12" fillId="0" borderId="29" xfId="6" applyFont="1" applyBorder="1" applyAlignment="1">
      <alignment horizontal="center" vertical="center"/>
    </xf>
    <xf numFmtId="0" fontId="12" fillId="0" borderId="30" xfId="6" applyFont="1" applyBorder="1" applyAlignment="1">
      <alignment horizontal="center" vertical="center"/>
    </xf>
    <xf numFmtId="0" fontId="4" fillId="0" borderId="0" xfId="5" applyFont="1"/>
    <xf numFmtId="0" fontId="9" fillId="0" borderId="27" xfId="6" applyFont="1" applyBorder="1" applyAlignment="1">
      <alignment horizontal="center" vertical="center" wrapText="1"/>
    </xf>
    <xf numFmtId="0" fontId="12" fillId="0" borderId="35" xfId="6" applyFont="1" applyBorder="1" applyAlignment="1">
      <alignment horizontal="center" vertical="center"/>
    </xf>
    <xf numFmtId="0" fontId="12" fillId="0" borderId="36" xfId="6" applyFont="1" applyBorder="1" applyAlignment="1">
      <alignment horizontal="center" vertical="center"/>
    </xf>
    <xf numFmtId="0" fontId="12" fillId="0" borderId="0" xfId="6" applyFont="1" applyBorder="1" applyAlignment="1">
      <alignment horizontal="center"/>
    </xf>
    <xf numFmtId="0" fontId="9" fillId="0" borderId="0" xfId="5" applyFont="1" applyBorder="1" applyAlignment="1">
      <alignment horizontal="center"/>
    </xf>
    <xf numFmtId="0" fontId="12" fillId="0" borderId="0" xfId="6" applyNumberFormat="1" applyFont="1" applyFill="1" applyBorder="1" applyAlignment="1">
      <alignment horizontal="center"/>
    </xf>
    <xf numFmtId="0" fontId="4" fillId="0" borderId="0" xfId="5" applyBorder="1"/>
    <xf numFmtId="0" fontId="12" fillId="0" borderId="0" xfId="5" applyFont="1" applyFill="1" applyBorder="1" applyAlignment="1">
      <alignment horizontal="center"/>
    </xf>
    <xf numFmtId="0" fontId="8" fillId="2" borderId="22" xfId="6" applyFont="1" applyFill="1" applyBorder="1" applyAlignment="1">
      <alignment horizontal="center" vertical="center"/>
    </xf>
    <xf numFmtId="0" fontId="8" fillId="2" borderId="23" xfId="6" applyFont="1" applyFill="1" applyBorder="1" applyAlignment="1">
      <alignment horizontal="center" vertical="center"/>
    </xf>
    <xf numFmtId="0" fontId="9" fillId="2" borderId="24" xfId="6" applyFont="1" applyFill="1" applyBorder="1" applyAlignment="1">
      <alignment horizontal="center" vertical="center"/>
    </xf>
    <xf numFmtId="0" fontId="9" fillId="2" borderId="25" xfId="6" applyFont="1" applyFill="1" applyBorder="1" applyAlignment="1">
      <alignment horizontal="center" vertical="center" wrapText="1"/>
    </xf>
    <xf numFmtId="0" fontId="9" fillId="2" borderId="27" xfId="6" applyFont="1" applyFill="1" applyBorder="1" applyAlignment="1">
      <alignment horizontal="center" vertical="center" wrapText="1"/>
    </xf>
    <xf numFmtId="164" fontId="9" fillId="2" borderId="23" xfId="6" applyNumberFormat="1" applyFont="1" applyFill="1" applyBorder="1" applyAlignment="1">
      <alignment horizontal="center" vertical="center" wrapText="1"/>
    </xf>
    <xf numFmtId="0" fontId="9" fillId="2" borderId="24" xfId="6" applyFont="1" applyFill="1" applyBorder="1" applyAlignment="1">
      <alignment horizontal="center" vertical="center" wrapText="1"/>
    </xf>
    <xf numFmtId="0" fontId="12" fillId="0" borderId="33" xfId="5" applyFont="1" applyBorder="1" applyAlignment="1">
      <alignment horizontal="center" vertical="center"/>
    </xf>
    <xf numFmtId="0" fontId="12" fillId="0" borderId="34" xfId="5" applyFont="1" applyBorder="1" applyAlignment="1">
      <alignment horizontal="center" vertical="center"/>
    </xf>
    <xf numFmtId="2" fontId="12" fillId="0" borderId="34" xfId="5" applyNumberFormat="1" applyFont="1" applyBorder="1" applyAlignment="1">
      <alignment horizontal="center" vertical="center"/>
    </xf>
    <xf numFmtId="2" fontId="12" fillId="0" borderId="43" xfId="5" applyNumberFormat="1" applyFont="1" applyBorder="1" applyAlignment="1">
      <alignment horizontal="center" vertical="center"/>
    </xf>
    <xf numFmtId="2" fontId="12" fillId="0" borderId="30" xfId="5" applyNumberFormat="1" applyFont="1" applyBorder="1" applyAlignment="1">
      <alignment horizontal="center" vertical="center"/>
    </xf>
    <xf numFmtId="164" fontId="12" fillId="22" borderId="33" xfId="5" applyNumberFormat="1" applyFont="1" applyFill="1" applyBorder="1" applyAlignment="1">
      <alignment horizontal="center" vertical="center"/>
    </xf>
    <xf numFmtId="164" fontId="20" fillId="0" borderId="34" xfId="5" applyNumberFormat="1" applyFont="1" applyBorder="1" applyAlignment="1">
      <alignment horizontal="center" vertical="center"/>
    </xf>
    <xf numFmtId="164" fontId="12" fillId="0" borderId="34" xfId="5" applyNumberFormat="1" applyFont="1" applyBorder="1" applyAlignment="1">
      <alignment horizontal="center" vertical="center"/>
    </xf>
    <xf numFmtId="164" fontId="12" fillId="0" borderId="30" xfId="5" applyNumberFormat="1" applyFont="1" applyBorder="1" applyAlignment="1">
      <alignment horizontal="center" vertical="center"/>
    </xf>
    <xf numFmtId="0" fontId="12" fillId="0" borderId="0" xfId="5" applyFont="1" applyAlignment="1">
      <alignment horizontal="center" vertical="center"/>
    </xf>
    <xf numFmtId="0" fontId="12" fillId="0" borderId="37" xfId="5" applyFont="1" applyBorder="1" applyAlignment="1">
      <alignment horizontal="center" vertical="center"/>
    </xf>
    <xf numFmtId="0" fontId="12" fillId="0" borderId="38" xfId="5" applyFont="1" applyBorder="1" applyAlignment="1">
      <alignment horizontal="center" vertical="center"/>
    </xf>
    <xf numFmtId="2" fontId="12" fillId="0" borderId="38" xfId="5" applyNumberFormat="1" applyFont="1" applyBorder="1" applyAlignment="1">
      <alignment horizontal="center" vertical="center"/>
    </xf>
    <xf numFmtId="2" fontId="12" fillId="0" borderId="44" xfId="5" applyNumberFormat="1" applyFont="1" applyBorder="1" applyAlignment="1">
      <alignment horizontal="center" vertical="center"/>
    </xf>
    <xf numFmtId="2" fontId="12" fillId="0" borderId="36" xfId="5" applyNumberFormat="1" applyFont="1" applyBorder="1" applyAlignment="1">
      <alignment horizontal="center" vertical="center"/>
    </xf>
    <xf numFmtId="164" fontId="12" fillId="23" borderId="37" xfId="5" applyNumberFormat="1" applyFont="1" applyFill="1" applyBorder="1" applyAlignment="1">
      <alignment horizontal="center" vertical="center"/>
    </xf>
    <xf numFmtId="164" fontId="20" fillId="0" borderId="38" xfId="5" applyNumberFormat="1" applyFont="1" applyBorder="1" applyAlignment="1">
      <alignment horizontal="center" vertical="center"/>
    </xf>
    <xf numFmtId="164" fontId="12" fillId="0" borderId="38" xfId="5" applyNumberFormat="1" applyFont="1" applyBorder="1" applyAlignment="1">
      <alignment horizontal="center" vertical="center"/>
    </xf>
    <xf numFmtId="164" fontId="12" fillId="0" borderId="36" xfId="5" applyNumberFormat="1" applyFont="1" applyBorder="1" applyAlignment="1">
      <alignment horizontal="center" vertical="center"/>
    </xf>
    <xf numFmtId="0" fontId="9" fillId="0" borderId="0" xfId="5" applyFont="1" applyAlignment="1">
      <alignment horizontal="center" vertical="center"/>
    </xf>
    <xf numFmtId="0" fontId="9" fillId="2" borderId="22" xfId="6" applyFont="1" applyFill="1" applyBorder="1" applyAlignment="1">
      <alignment horizontal="center" vertical="center"/>
    </xf>
    <xf numFmtId="164" fontId="12" fillId="22" borderId="37" xfId="5" applyNumberFormat="1" applyFont="1" applyFill="1" applyBorder="1" applyAlignment="1">
      <alignment horizontal="center" vertical="center"/>
    </xf>
    <xf numFmtId="164" fontId="21" fillId="0" borderId="38" xfId="5" applyNumberFormat="1" applyFont="1" applyBorder="1" applyAlignment="1">
      <alignment horizontal="center" vertical="center"/>
    </xf>
    <xf numFmtId="0" fontId="9" fillId="2" borderId="23" xfId="6" applyFont="1" applyFill="1" applyBorder="1" applyAlignment="1">
      <alignment horizontal="center" vertical="center" wrapText="1"/>
    </xf>
    <xf numFmtId="0" fontId="9" fillId="0" borderId="28" xfId="5" applyFont="1" applyBorder="1" applyAlignment="1">
      <alignment horizontal="center" vertical="center"/>
    </xf>
    <xf numFmtId="0" fontId="9" fillId="0" borderId="2" xfId="6" applyFont="1" applyFill="1" applyBorder="1" applyAlignment="1">
      <alignment horizontal="center" vertical="center"/>
    </xf>
    <xf numFmtId="0" fontId="9" fillId="0" borderId="6" xfId="6" applyFont="1" applyBorder="1" applyAlignment="1">
      <alignment horizontal="center" vertical="center"/>
    </xf>
    <xf numFmtId="0" fontId="9" fillId="0" borderId="39" xfId="6" applyFont="1" applyBorder="1" applyAlignment="1">
      <alignment horizontal="center" vertical="center"/>
    </xf>
    <xf numFmtId="0" fontId="12" fillId="0" borderId="40" xfId="6" applyFont="1" applyBorder="1" applyAlignment="1">
      <alignment horizontal="center" vertical="center"/>
    </xf>
    <xf numFmtId="0" fontId="12" fillId="0" borderId="41" xfId="6" applyFont="1" applyBorder="1" applyAlignment="1">
      <alignment horizontal="center" vertical="center"/>
    </xf>
    <xf numFmtId="0" fontId="9" fillId="2" borderId="23" xfId="6" applyFont="1" applyFill="1" applyBorder="1" applyAlignment="1">
      <alignment horizontal="center" vertical="center"/>
    </xf>
    <xf numFmtId="164" fontId="9" fillId="2" borderId="26" xfId="6" applyNumberFormat="1" applyFont="1" applyFill="1" applyBorder="1" applyAlignment="1">
      <alignment horizontal="center" vertical="center" wrapText="1"/>
    </xf>
    <xf numFmtId="0" fontId="9" fillId="2" borderId="13" xfId="6" applyFont="1" applyFill="1" applyBorder="1" applyAlignment="1">
      <alignment horizontal="center" vertical="center"/>
    </xf>
    <xf numFmtId="0" fontId="12" fillId="0" borderId="18" xfId="6" applyFont="1" applyBorder="1" applyAlignment="1">
      <alignment horizontal="center" vertical="center"/>
    </xf>
    <xf numFmtId="0" fontId="12" fillId="0" borderId="15" xfId="6" applyFont="1" applyBorder="1" applyAlignment="1">
      <alignment horizontal="center" vertical="center"/>
    </xf>
    <xf numFmtId="2" fontId="12" fillId="0" borderId="15" xfId="6" applyNumberFormat="1" applyFont="1" applyBorder="1" applyAlignment="1">
      <alignment horizontal="center" vertical="center"/>
    </xf>
    <xf numFmtId="2" fontId="12" fillId="0" borderId="16" xfId="6" applyNumberFormat="1" applyFont="1" applyBorder="1" applyAlignment="1">
      <alignment horizontal="center" vertical="center"/>
    </xf>
    <xf numFmtId="164" fontId="12" fillId="22" borderId="14" xfId="5" applyNumberFormat="1" applyFont="1" applyFill="1" applyBorder="1" applyAlignment="1">
      <alignment horizontal="center" vertical="center"/>
    </xf>
    <xf numFmtId="164" fontId="20" fillId="0" borderId="15" xfId="5" applyNumberFormat="1" applyFont="1" applyBorder="1" applyAlignment="1">
      <alignment horizontal="center" vertical="center"/>
    </xf>
    <xf numFmtId="164" fontId="12" fillId="0" borderId="15" xfId="5" applyNumberFormat="1" applyFont="1" applyBorder="1" applyAlignment="1">
      <alignment horizontal="center" vertical="center"/>
    </xf>
    <xf numFmtId="164" fontId="12" fillId="0" borderId="17" xfId="6" applyNumberFormat="1" applyFont="1" applyBorder="1" applyAlignment="1">
      <alignment horizontal="center" vertical="center"/>
    </xf>
    <xf numFmtId="0" fontId="9" fillId="2" borderId="18" xfId="6" applyFont="1" applyFill="1" applyBorder="1" applyAlignment="1">
      <alignment horizontal="center" vertical="center"/>
    </xf>
    <xf numFmtId="0" fontId="9" fillId="2" borderId="15" xfId="6" applyFont="1" applyFill="1" applyBorder="1" applyAlignment="1">
      <alignment horizontal="center" vertical="center"/>
    </xf>
    <xf numFmtId="164" fontId="9" fillId="2" borderId="24" xfId="6" applyNumberFormat="1" applyFont="1" applyFill="1" applyBorder="1" applyAlignment="1">
      <alignment horizontal="center" vertical="center" wrapText="1"/>
    </xf>
    <xf numFmtId="164" fontId="9" fillId="2" borderId="27" xfId="6" applyNumberFormat="1" applyFont="1" applyFill="1" applyBorder="1" applyAlignment="1">
      <alignment horizontal="center" vertical="center" wrapText="1"/>
    </xf>
    <xf numFmtId="0" fontId="9" fillId="2" borderId="39" xfId="6" applyFont="1" applyFill="1" applyBorder="1" applyAlignment="1">
      <alignment horizontal="center" vertical="center"/>
    </xf>
    <xf numFmtId="0" fontId="12" fillId="3" borderId="18" xfId="6" applyFont="1" applyFill="1" applyBorder="1" applyAlignment="1">
      <alignment horizontal="center" vertical="center"/>
    </xf>
    <xf numFmtId="0" fontId="12" fillId="3" borderId="15" xfId="6" applyFont="1" applyFill="1" applyBorder="1" applyAlignment="1">
      <alignment horizontal="center" vertical="center"/>
    </xf>
    <xf numFmtId="2" fontId="12" fillId="3" borderId="15" xfId="6" applyNumberFormat="1" applyFont="1" applyFill="1" applyBorder="1" applyAlignment="1">
      <alignment horizontal="center" vertical="center"/>
    </xf>
    <xf numFmtId="2" fontId="12" fillId="3" borderId="16" xfId="6" applyNumberFormat="1" applyFont="1" applyFill="1" applyBorder="1" applyAlignment="1">
      <alignment horizontal="center" vertical="center"/>
    </xf>
    <xf numFmtId="0" fontId="12" fillId="0" borderId="0" xfId="6" applyFont="1" applyBorder="1" applyAlignment="1">
      <alignment horizontal="center" vertical="center"/>
    </xf>
    <xf numFmtId="2" fontId="12" fillId="0" borderId="0" xfId="6" applyNumberFormat="1" applyFont="1" applyBorder="1" applyAlignment="1">
      <alignment horizontal="center" vertical="center"/>
    </xf>
    <xf numFmtId="164" fontId="12" fillId="0" borderId="0" xfId="6" applyNumberFormat="1" applyFont="1" applyBorder="1" applyAlignment="1">
      <alignment horizontal="center" vertical="center"/>
    </xf>
    <xf numFmtId="164" fontId="12" fillId="0" borderId="0" xfId="5" applyNumberFormat="1" applyFont="1" applyBorder="1" applyAlignment="1">
      <alignment horizontal="center" vertical="center"/>
    </xf>
    <xf numFmtId="0" fontId="9" fillId="2" borderId="31" xfId="6" applyFont="1" applyFill="1" applyBorder="1" applyAlignment="1">
      <alignment horizontal="center" vertical="center"/>
    </xf>
    <xf numFmtId="0" fontId="9" fillId="2" borderId="18" xfId="6" applyFont="1" applyFill="1" applyBorder="1" applyAlignment="1">
      <alignment horizontal="center" vertical="center" wrapText="1"/>
    </xf>
    <xf numFmtId="0" fontId="9" fillId="2" borderId="15" xfId="6" applyFont="1" applyFill="1" applyBorder="1" applyAlignment="1">
      <alignment horizontal="center" vertical="center" wrapText="1"/>
    </xf>
    <xf numFmtId="0" fontId="9" fillId="2" borderId="17" xfId="6" applyFont="1" applyFill="1" applyBorder="1" applyAlignment="1">
      <alignment horizontal="center" vertical="center" wrapText="1"/>
    </xf>
    <xf numFmtId="0" fontId="12" fillId="0" borderId="50" xfId="6" applyNumberFormat="1" applyFont="1" applyBorder="1" applyAlignment="1">
      <alignment horizontal="center" vertical="center"/>
    </xf>
    <xf numFmtId="0" fontId="12" fillId="0" borderId="48" xfId="6" applyNumberFormat="1" applyFont="1" applyBorder="1" applyAlignment="1">
      <alignment horizontal="center" vertical="center"/>
    </xf>
    <xf numFmtId="2" fontId="12" fillId="0" borderId="48" xfId="6" applyNumberFormat="1" applyFont="1" applyBorder="1" applyAlignment="1">
      <alignment horizontal="center" vertical="center"/>
    </xf>
    <xf numFmtId="2" fontId="12" fillId="0" borderId="49" xfId="6" applyNumberFormat="1" applyFont="1" applyBorder="1" applyAlignment="1">
      <alignment horizontal="center" vertical="center"/>
    </xf>
    <xf numFmtId="0" fontId="9" fillId="0" borderId="13" xfId="6" applyFont="1" applyBorder="1" applyAlignment="1">
      <alignment horizontal="center" vertical="center" wrapText="1"/>
    </xf>
    <xf numFmtId="0" fontId="12" fillId="0" borderId="37" xfId="6" applyNumberFormat="1" applyFont="1" applyBorder="1" applyAlignment="1">
      <alignment horizontal="center" vertical="center"/>
    </xf>
    <xf numFmtId="0" fontId="12" fillId="0" borderId="38" xfId="6" applyNumberFormat="1" applyFont="1" applyBorder="1" applyAlignment="1">
      <alignment horizontal="center" vertical="center"/>
    </xf>
    <xf numFmtId="2" fontId="12" fillId="0" borderId="38" xfId="6" applyNumberFormat="1" applyFont="1" applyBorder="1" applyAlignment="1">
      <alignment horizontal="center" vertical="center"/>
    </xf>
    <xf numFmtId="2" fontId="12" fillId="0" borderId="36" xfId="6" applyNumberFormat="1" applyFont="1" applyBorder="1" applyAlignment="1">
      <alignment horizontal="center" vertical="center"/>
    </xf>
    <xf numFmtId="0" fontId="9" fillId="0" borderId="10" xfId="6" applyFont="1" applyBorder="1" applyAlignment="1">
      <alignment horizontal="center" vertical="center"/>
    </xf>
    <xf numFmtId="2" fontId="9" fillId="2" borderId="24" xfId="6" applyNumberFormat="1" applyFont="1" applyFill="1" applyBorder="1" applyAlignment="1">
      <alignment horizontal="center" vertical="center" wrapText="1"/>
    </xf>
    <xf numFmtId="2" fontId="9" fillId="2" borderId="27" xfId="6" applyNumberFormat="1" applyFont="1" applyFill="1" applyBorder="1" applyAlignment="1">
      <alignment horizontal="center" vertical="center" wrapText="1"/>
    </xf>
    <xf numFmtId="2" fontId="12" fillId="0" borderId="15" xfId="5" applyNumberFormat="1" applyFont="1" applyBorder="1" applyAlignment="1">
      <alignment horizontal="center" vertical="center"/>
    </xf>
    <xf numFmtId="0" fontId="12" fillId="0" borderId="15" xfId="6" applyNumberFormat="1" applyFont="1" applyBorder="1" applyAlignment="1">
      <alignment horizontal="center" vertical="center"/>
    </xf>
    <xf numFmtId="2" fontId="12" fillId="0" borderId="17" xfId="6" applyNumberFormat="1" applyFont="1" applyBorder="1" applyAlignment="1">
      <alignment horizontal="center" vertical="center"/>
    </xf>
    <xf numFmtId="0" fontId="9" fillId="2" borderId="2" xfId="6" applyFont="1" applyFill="1" applyBorder="1" applyAlignment="1">
      <alignment horizontal="center" vertical="center"/>
    </xf>
    <xf numFmtId="0" fontId="9" fillId="2" borderId="10" xfId="6" applyFont="1" applyFill="1" applyBorder="1" applyAlignment="1">
      <alignment horizontal="center" vertical="center"/>
    </xf>
    <xf numFmtId="0" fontId="22" fillId="0" borderId="0" xfId="6" applyFont="1" applyAlignment="1">
      <alignment horizontal="center" vertical="center"/>
    </xf>
    <xf numFmtId="0" fontId="12" fillId="0" borderId="0" xfId="6" applyFont="1" applyAlignment="1">
      <alignment horizontal="center" vertical="center"/>
    </xf>
    <xf numFmtId="0" fontId="9" fillId="2" borderId="19" xfId="5" applyFont="1" applyFill="1" applyBorder="1" applyAlignment="1">
      <alignment horizontal="center" vertical="center"/>
    </xf>
    <xf numFmtId="0" fontId="9" fillId="2" borderId="20" xfId="5" applyFont="1" applyFill="1" applyBorder="1" applyAlignment="1">
      <alignment horizontal="center" vertical="center"/>
    </xf>
    <xf numFmtId="0" fontId="9" fillId="2" borderId="21" xfId="5" applyFont="1" applyFill="1" applyBorder="1" applyAlignment="1">
      <alignment horizontal="center" vertical="center"/>
    </xf>
    <xf numFmtId="0" fontId="12" fillId="0" borderId="29" xfId="5" applyFont="1" applyBorder="1" applyAlignment="1">
      <alignment horizontal="center" vertical="center"/>
    </xf>
    <xf numFmtId="0" fontId="12" fillId="0" borderId="30" xfId="5" applyFont="1" applyBorder="1" applyAlignment="1">
      <alignment horizontal="center" vertical="center"/>
    </xf>
    <xf numFmtId="0" fontId="12" fillId="0" borderId="35" xfId="5" applyFont="1" applyBorder="1" applyAlignment="1">
      <alignment horizontal="center" vertical="center"/>
    </xf>
    <xf numFmtId="0" fontId="12" fillId="0" borderId="36" xfId="5" applyFont="1" applyBorder="1" applyAlignment="1">
      <alignment horizontal="center" vertical="center"/>
    </xf>
    <xf numFmtId="164" fontId="12" fillId="0" borderId="0" xfId="6" applyNumberFormat="1" applyFont="1" applyAlignment="1">
      <alignment horizontal="center" vertical="center"/>
    </xf>
    <xf numFmtId="164" fontId="12" fillId="0" borderId="0" xfId="5" applyNumberFormat="1" applyFont="1" applyAlignment="1">
      <alignment horizontal="center" vertical="center"/>
    </xf>
    <xf numFmtId="164" fontId="12" fillId="0" borderId="17" xfId="5" applyNumberFormat="1" applyFont="1" applyBorder="1" applyAlignment="1">
      <alignment horizontal="center" vertical="center"/>
    </xf>
    <xf numFmtId="0" fontId="24" fillId="0" borderId="0" xfId="5" applyFont="1" applyAlignment="1">
      <alignment horizontal="center" vertical="center"/>
    </xf>
    <xf numFmtId="0" fontId="25" fillId="25" borderId="14" xfId="0" applyFont="1" applyFill="1" applyBorder="1" applyAlignment="1">
      <alignment horizontal="center" vertical="center"/>
    </xf>
    <xf numFmtId="0" fontId="25" fillId="25" borderId="15" xfId="0" applyFont="1" applyFill="1" applyBorder="1" applyAlignment="1">
      <alignment horizontal="center" vertical="center"/>
    </xf>
    <xf numFmtId="0" fontId="25" fillId="25" borderId="17" xfId="0" applyFont="1" applyFill="1" applyBorder="1" applyAlignment="1">
      <alignment horizontal="center" vertical="center"/>
    </xf>
    <xf numFmtId="0" fontId="23" fillId="0" borderId="48" xfId="0" applyFont="1" applyBorder="1" applyAlignment="1">
      <alignment horizontal="center" vertical="center"/>
    </xf>
    <xf numFmtId="0" fontId="23" fillId="24" borderId="48" xfId="0" applyFont="1" applyFill="1" applyBorder="1" applyAlignment="1">
      <alignment horizontal="center" vertical="center"/>
    </xf>
    <xf numFmtId="0" fontId="23" fillId="22" borderId="48" xfId="0" applyFont="1" applyFill="1" applyBorder="1" applyAlignment="1">
      <alignment horizontal="center" vertical="center"/>
    </xf>
    <xf numFmtId="0" fontId="23" fillId="22" borderId="49" xfId="0" applyFont="1" applyFill="1" applyBorder="1" applyAlignment="1">
      <alignment horizontal="center" vertical="center"/>
    </xf>
    <xf numFmtId="0" fontId="23" fillId="0" borderId="42" xfId="0" applyFont="1" applyBorder="1" applyAlignment="1">
      <alignment horizontal="center" vertical="center"/>
    </xf>
    <xf numFmtId="0" fontId="23" fillId="24" borderId="42" xfId="0" applyFont="1" applyFill="1" applyBorder="1" applyAlignment="1">
      <alignment horizontal="center" vertical="center"/>
    </xf>
    <xf numFmtId="0" fontId="23" fillId="24" borderId="46" xfId="0" applyFont="1" applyFill="1" applyBorder="1" applyAlignment="1">
      <alignment horizontal="center" vertical="center"/>
    </xf>
    <xf numFmtId="0" fontId="23" fillId="23" borderId="42" xfId="0" applyFont="1" applyFill="1" applyBorder="1" applyAlignment="1">
      <alignment horizontal="center" vertical="center"/>
    </xf>
    <xf numFmtId="0" fontId="23" fillId="22" borderId="42" xfId="0" applyFont="1" applyFill="1" applyBorder="1" applyAlignment="1">
      <alignment horizontal="center" vertical="center"/>
    </xf>
    <xf numFmtId="0" fontId="23" fillId="22" borderId="46" xfId="0" applyFont="1" applyFill="1" applyBorder="1" applyAlignment="1">
      <alignment horizontal="center" vertical="center"/>
    </xf>
    <xf numFmtId="0" fontId="23" fillId="23" borderId="46" xfId="0" applyFont="1" applyFill="1" applyBorder="1" applyAlignment="1">
      <alignment horizontal="center" vertical="center"/>
    </xf>
    <xf numFmtId="0" fontId="23" fillId="0" borderId="38" xfId="0" applyFont="1" applyBorder="1" applyAlignment="1">
      <alignment horizontal="center" vertical="center"/>
    </xf>
    <xf numFmtId="0" fontId="23" fillId="24" borderId="38" xfId="0" applyFont="1" applyFill="1" applyBorder="1" applyAlignment="1">
      <alignment horizontal="center" vertical="center"/>
    </xf>
    <xf numFmtId="0" fontId="23" fillId="23" borderId="38" xfId="0" applyFont="1" applyFill="1" applyBorder="1" applyAlignment="1">
      <alignment horizontal="center" vertical="center"/>
    </xf>
    <xf numFmtId="0" fontId="23" fillId="23" borderId="36" xfId="0" applyFont="1" applyFill="1" applyBorder="1" applyAlignment="1">
      <alignment horizontal="center" vertical="center"/>
    </xf>
    <xf numFmtId="0" fontId="25" fillId="0" borderId="32" xfId="0" applyFont="1" applyBorder="1" applyAlignment="1">
      <alignment horizontal="center" vertical="center"/>
    </xf>
    <xf numFmtId="0" fontId="25" fillId="0" borderId="39" xfId="0" applyFont="1" applyBorder="1" applyAlignment="1">
      <alignment horizontal="center" vertical="center"/>
    </xf>
    <xf numFmtId="0" fontId="9" fillId="0" borderId="0" xfId="6" applyFont="1" applyAlignment="1">
      <alignment horizontal="center" vertical="center"/>
    </xf>
    <xf numFmtId="0" fontId="25" fillId="0" borderId="51" xfId="0" applyFont="1" applyBorder="1" applyAlignment="1">
      <alignment horizontal="center" vertical="center"/>
    </xf>
    <xf numFmtId="0" fontId="25" fillId="0" borderId="47" xfId="0" applyFont="1" applyBorder="1" applyAlignment="1">
      <alignment horizontal="center" vertical="center"/>
    </xf>
    <xf numFmtId="0" fontId="25" fillId="0" borderId="45" xfId="0" applyFont="1" applyBorder="1" applyAlignment="1">
      <alignment horizontal="center" vertical="center"/>
    </xf>
    <xf numFmtId="0" fontId="25" fillId="0" borderId="35" xfId="0" applyFont="1" applyBorder="1" applyAlignment="1">
      <alignment horizontal="center" vertical="center"/>
    </xf>
    <xf numFmtId="0" fontId="6" fillId="0" borderId="0" xfId="6" applyFont="1" applyAlignment="1">
      <alignment horizontal="left" vertical="center"/>
    </xf>
    <xf numFmtId="0" fontId="11" fillId="0" borderId="0" xfId="5" applyFont="1" applyAlignment="1">
      <alignment horizontal="left" vertical="center"/>
    </xf>
    <xf numFmtId="0" fontId="11" fillId="0" borderId="0" xfId="5" applyFont="1" applyBorder="1" applyAlignment="1">
      <alignment horizontal="left" vertical="center"/>
    </xf>
  </cellXfs>
  <cellStyles count="72">
    <cellStyle name="Accent1 - 20%" xfId="9"/>
    <cellStyle name="Accent1 - 40%" xfId="10"/>
    <cellStyle name="Accent1 - 60%" xfId="11"/>
    <cellStyle name="Accent2 - 20%" xfId="12"/>
    <cellStyle name="Accent2 - 40%" xfId="13"/>
    <cellStyle name="Accent2 - 60%" xfId="14"/>
    <cellStyle name="Accent3 - 20%" xfId="15"/>
    <cellStyle name="Accent3 - 40%" xfId="16"/>
    <cellStyle name="Accent3 - 60%" xfId="17"/>
    <cellStyle name="Accent4 - 20%" xfId="18"/>
    <cellStyle name="Accent4 - 40%" xfId="19"/>
    <cellStyle name="Accent4 - 60%" xfId="20"/>
    <cellStyle name="Accent5 - 20%" xfId="21"/>
    <cellStyle name="Accent5 - 40%" xfId="22"/>
    <cellStyle name="Accent5 - 60%" xfId="23"/>
    <cellStyle name="Accent6 - 20%" xfId="24"/>
    <cellStyle name="Accent6 - 40%" xfId="25"/>
    <cellStyle name="Accent6 - 60%" xfId="26"/>
    <cellStyle name="active" xfId="27"/>
    <cellStyle name="active 2" xfId="28"/>
    <cellStyle name="active 2 2" xfId="29"/>
    <cellStyle name="Emphasis 1" xfId="30"/>
    <cellStyle name="Emphasis 2" xfId="31"/>
    <cellStyle name="Emphasis 3" xfId="32"/>
    <cellStyle name="Followed Hyperlink" xfId="2" builtinId="9" hidden="1"/>
    <cellStyle name="Followed Hyperlink" xfId="4"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Grey" xfId="33"/>
    <cellStyle name="Grey 2" xfId="34"/>
    <cellStyle name="Grey 2 2" xfId="35"/>
    <cellStyle name="Header1" xfId="36"/>
    <cellStyle name="Header2" xfId="37"/>
    <cellStyle name="Hyperlink" xfId="1" builtinId="8" hidden="1"/>
    <cellStyle name="Hyperlink" xfId="3"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Input [yellow]" xfId="38"/>
    <cellStyle name="Input [yellow] 2" xfId="39"/>
    <cellStyle name="Input [yellow] 2 2" xfId="40"/>
    <cellStyle name="Normal" xfId="0" builtinId="0"/>
    <cellStyle name="Normal - Style1" xfId="41"/>
    <cellStyle name="Normal - Style1 2" xfId="42"/>
    <cellStyle name="Normal 2" xfId="5"/>
    <cellStyle name="Normal 2 2" xfId="43"/>
    <cellStyle name="Normal 2 3" xfId="44"/>
    <cellStyle name="Normal 2_1_Proportion_CI1" xfId="45"/>
    <cellStyle name="Normal 3" xfId="46"/>
    <cellStyle name="Normal 4" xfId="47"/>
    <cellStyle name="Normal 5" xfId="48"/>
    <cellStyle name="Normal 6" xfId="49"/>
    <cellStyle name="Normal_Attribut" xfId="6"/>
    <cellStyle name="Normal_GAUGESTUDYSTR-new format" xfId="7"/>
    <cellStyle name="Normal_NewSigmaXL" xfId="8"/>
    <cellStyle name="Percent [2]" xfId="50"/>
    <cellStyle name="Percent [2] 2" xfId="51"/>
    <cellStyle name="Percent 2" xfId="52"/>
    <cellStyle name="Sheet Title" xfId="53"/>
  </cellStyles>
  <dxfs count="3">
    <dxf>
      <font>
        <b val="0"/>
        <i val="0"/>
        <color rgb="FFFF0000"/>
      </font>
    </dxf>
    <dxf>
      <font>
        <color theme="1"/>
      </font>
    </dxf>
    <dxf>
      <font>
        <b val="0"/>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v>Percent</c:v>
          </c:tx>
          <c:spPr>
            <a:ln w="25400">
              <a:noFill/>
            </a:ln>
            <a:effectLst/>
          </c:spPr>
          <c:marker>
            <c:symbol val="circle"/>
            <c:size val="4"/>
            <c:spPr>
              <a:solidFill>
                <a:srgbClr val="DD0806"/>
              </a:solidFill>
              <a:ln>
                <a:solidFill>
                  <a:srgbClr val="DD0806"/>
                </a:solidFill>
                <a:prstDash val="solid"/>
              </a:ln>
            </c:spPr>
          </c:marker>
          <c:cat>
            <c:strRef>
              <c:f>'AMSA_Binary (1)'!$B$13:$B$14</c:f>
              <c:strCache>
                <c:ptCount val="2"/>
                <c:pt idx="0">
                  <c:v>A</c:v>
                </c:pt>
                <c:pt idx="1">
                  <c:v>B</c:v>
                </c:pt>
              </c:strCache>
            </c:strRef>
          </c:cat>
          <c:val>
            <c:numRef>
              <c:f>'AMSA_Binary (1)'!$E$13:$E$14</c:f>
              <c:numCache>
                <c:formatCode>0.00</c:formatCode>
                <c:ptCount val="2"/>
                <c:pt idx="0">
                  <c:v>80.0</c:v>
                </c:pt>
                <c:pt idx="1">
                  <c:v>90.0</c:v>
                </c:pt>
              </c:numCache>
            </c:numRef>
          </c:val>
          <c:smooth val="0"/>
        </c:ser>
        <c:ser>
          <c:idx val="1"/>
          <c:order val="1"/>
          <c:tx>
            <c:v>95.0% LC (Score)</c:v>
          </c:tx>
          <c:spPr>
            <a:ln w="25400">
              <a:noFill/>
            </a:ln>
            <a:effectLst/>
          </c:spPr>
          <c:marker>
            <c:symbol val="dash"/>
            <c:size val="5"/>
            <c:spPr>
              <a:solidFill>
                <a:srgbClr val="000090"/>
              </a:solidFill>
              <a:ln>
                <a:solidFill>
                  <a:srgbClr val="000090"/>
                </a:solidFill>
                <a:prstDash val="solid"/>
              </a:ln>
            </c:spPr>
          </c:marker>
          <c:val>
            <c:numRef>
              <c:f>'AMSA_Binary (1)'!$F$13:$F$14</c:f>
              <c:numCache>
                <c:formatCode>0.00</c:formatCode>
                <c:ptCount val="2"/>
                <c:pt idx="0">
                  <c:v>49.01624715366419</c:v>
                </c:pt>
                <c:pt idx="1">
                  <c:v>59.58499732047616</c:v>
                </c:pt>
              </c:numCache>
            </c:numRef>
          </c:val>
          <c:smooth val="0"/>
        </c:ser>
        <c:ser>
          <c:idx val="2"/>
          <c:order val="2"/>
          <c:tx>
            <c:v>95.0% UC (Score)</c:v>
          </c:tx>
          <c:spPr>
            <a:ln w="25400">
              <a:noFill/>
            </a:ln>
            <a:effectLst/>
          </c:spPr>
          <c:marker>
            <c:symbol val="dash"/>
            <c:size val="5"/>
            <c:spPr>
              <a:solidFill>
                <a:srgbClr val="000090"/>
              </a:solidFill>
              <a:ln>
                <a:solidFill>
                  <a:srgbClr val="000090"/>
                </a:solidFill>
                <a:prstDash val="solid"/>
              </a:ln>
            </c:spPr>
          </c:marker>
          <c:val>
            <c:numRef>
              <c:f>'AMSA_Binary (1)'!$G$13:$G$14</c:f>
              <c:numCache>
                <c:formatCode>0.00</c:formatCode>
                <c:ptCount val="2"/>
                <c:pt idx="0">
                  <c:v>94.33178485456249</c:v>
                </c:pt>
                <c:pt idx="1">
                  <c:v>98.21237869049273</c:v>
                </c:pt>
              </c:numCache>
            </c:numRef>
          </c:val>
          <c:smooth val="0"/>
        </c:ser>
        <c:dLbls>
          <c:showLegendKey val="0"/>
          <c:showVal val="0"/>
          <c:showCatName val="0"/>
          <c:showSerName val="0"/>
          <c:showPercent val="0"/>
          <c:showBubbleSize val="0"/>
        </c:dLbls>
        <c:hiLowLines/>
        <c:axId val="-2074684344"/>
        <c:axId val="-2074681032"/>
      </c:stockChart>
      <c:catAx>
        <c:axId val="-2074684344"/>
        <c:scaling>
          <c:orientation val="minMax"/>
        </c:scaling>
        <c:delete val="0"/>
        <c:axPos val="b"/>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4681032"/>
        <c:crosses val="autoZero"/>
        <c:auto val="1"/>
        <c:lblAlgn val="ctr"/>
        <c:lblOffset val="100"/>
        <c:noMultiLvlLbl val="0"/>
      </c:catAx>
      <c:valAx>
        <c:axId val="-2074681032"/>
        <c:scaling>
          <c:orientation val="minMax"/>
          <c:max val="100.0"/>
          <c:min val="0.0"/>
        </c:scaling>
        <c:delete val="0"/>
        <c:axPos val="l"/>
        <c:title>
          <c:tx>
            <c:rich>
              <a:bodyPr/>
              <a:lstStyle/>
              <a:p>
                <a:pPr>
                  <a:defRPr sz="1000" b="1" i="0" u="none" strike="noStrike" baseline="0">
                    <a:solidFill>
                      <a:srgbClr val="000000"/>
                    </a:solidFill>
                    <a:latin typeface="Calibri"/>
                    <a:ea typeface="Calibri"/>
                    <a:cs typeface="Calibri"/>
                  </a:defRPr>
                </a:pPr>
                <a:r>
                  <a:rPr lang="en-US"/>
                  <a:t>Percent/CI: Within Appraiser Agreement</a:t>
                </a:r>
              </a:p>
            </c:rich>
          </c:tx>
          <c:layout/>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4684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v>Percent</c:v>
          </c:tx>
          <c:spPr>
            <a:ln w="25400">
              <a:noFill/>
            </a:ln>
            <a:effectLst/>
          </c:spPr>
          <c:marker>
            <c:symbol val="circle"/>
            <c:size val="4"/>
            <c:spPr>
              <a:solidFill>
                <a:srgbClr val="DD0806"/>
              </a:solidFill>
              <a:ln>
                <a:solidFill>
                  <a:srgbClr val="DD0806"/>
                </a:solidFill>
                <a:prstDash val="solid"/>
              </a:ln>
            </c:spPr>
          </c:marker>
          <c:cat>
            <c:strRef>
              <c:f>'AMSA_Binary (1)'!$B$13:$B$14</c:f>
              <c:strCache>
                <c:ptCount val="2"/>
                <c:pt idx="0">
                  <c:v>A</c:v>
                </c:pt>
                <c:pt idx="1">
                  <c:v>B</c:v>
                </c:pt>
              </c:strCache>
            </c:strRef>
          </c:cat>
          <c:val>
            <c:numRef>
              <c:f>'AMSA_Binary (1)'!$E$17:$E$18</c:f>
              <c:numCache>
                <c:formatCode>0.00</c:formatCode>
                <c:ptCount val="2"/>
                <c:pt idx="0">
                  <c:v>60.0</c:v>
                </c:pt>
                <c:pt idx="1">
                  <c:v>60.0</c:v>
                </c:pt>
              </c:numCache>
            </c:numRef>
          </c:val>
          <c:smooth val="0"/>
        </c:ser>
        <c:ser>
          <c:idx val="1"/>
          <c:order val="1"/>
          <c:tx>
            <c:v>95.0% LC (Score)</c:v>
          </c:tx>
          <c:spPr>
            <a:ln w="25400">
              <a:noFill/>
            </a:ln>
            <a:effectLst/>
          </c:spPr>
          <c:marker>
            <c:symbol val="dash"/>
            <c:size val="5"/>
            <c:spPr>
              <a:solidFill>
                <a:srgbClr val="000090"/>
              </a:solidFill>
              <a:ln>
                <a:solidFill>
                  <a:srgbClr val="000090"/>
                </a:solidFill>
                <a:prstDash val="solid"/>
              </a:ln>
            </c:spPr>
          </c:marker>
          <c:val>
            <c:numRef>
              <c:f>'AMSA_Binary (1)'!$F$17:$F$18</c:f>
              <c:numCache>
                <c:formatCode>0.00</c:formatCode>
                <c:ptCount val="2"/>
                <c:pt idx="0">
                  <c:v>31.26737697336584</c:v>
                </c:pt>
                <c:pt idx="1">
                  <c:v>31.26737697336584</c:v>
                </c:pt>
              </c:numCache>
            </c:numRef>
          </c:val>
          <c:smooth val="0"/>
        </c:ser>
        <c:ser>
          <c:idx val="2"/>
          <c:order val="2"/>
          <c:tx>
            <c:v>95.0% UC (Score)</c:v>
          </c:tx>
          <c:spPr>
            <a:ln w="25400">
              <a:noFill/>
            </a:ln>
            <a:effectLst/>
          </c:spPr>
          <c:marker>
            <c:symbol val="dash"/>
            <c:size val="5"/>
            <c:spPr>
              <a:solidFill>
                <a:srgbClr val="000090"/>
              </a:solidFill>
              <a:ln>
                <a:solidFill>
                  <a:srgbClr val="000090"/>
                </a:solidFill>
                <a:prstDash val="solid"/>
              </a:ln>
            </c:spPr>
          </c:marker>
          <c:val>
            <c:numRef>
              <c:f>'AMSA_Binary (1)'!$G$17:$G$18</c:f>
              <c:numCache>
                <c:formatCode>0.00</c:formatCode>
                <c:ptCount val="2"/>
                <c:pt idx="0">
                  <c:v>83.1819670293764</c:v>
                </c:pt>
                <c:pt idx="1">
                  <c:v>83.1819670293764</c:v>
                </c:pt>
              </c:numCache>
            </c:numRef>
          </c:val>
          <c:smooth val="0"/>
        </c:ser>
        <c:dLbls>
          <c:showLegendKey val="0"/>
          <c:showVal val="0"/>
          <c:showCatName val="0"/>
          <c:showSerName val="0"/>
          <c:showPercent val="0"/>
          <c:showBubbleSize val="0"/>
        </c:dLbls>
        <c:hiLowLines/>
        <c:axId val="-2074658536"/>
        <c:axId val="-2074655224"/>
      </c:stockChart>
      <c:catAx>
        <c:axId val="-2074658536"/>
        <c:scaling>
          <c:orientation val="minMax"/>
        </c:scaling>
        <c:delete val="0"/>
        <c:axPos val="b"/>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4655224"/>
        <c:crosses val="autoZero"/>
        <c:auto val="1"/>
        <c:lblAlgn val="ctr"/>
        <c:lblOffset val="100"/>
        <c:noMultiLvlLbl val="0"/>
      </c:catAx>
      <c:valAx>
        <c:axId val="-2074655224"/>
        <c:scaling>
          <c:orientation val="minMax"/>
          <c:max val="100.0"/>
          <c:min val="0.0"/>
        </c:scaling>
        <c:delete val="0"/>
        <c:axPos val="l"/>
        <c:title>
          <c:tx>
            <c:rich>
              <a:bodyPr/>
              <a:lstStyle/>
              <a:p>
                <a:pPr>
                  <a:defRPr sz="1000" b="1" i="0" u="none" strike="noStrike" baseline="0">
                    <a:solidFill>
                      <a:srgbClr val="000000"/>
                    </a:solidFill>
                    <a:latin typeface="Calibri"/>
                    <a:ea typeface="Calibri"/>
                    <a:cs typeface="Calibri"/>
                  </a:defRPr>
                </a:pPr>
                <a:r>
                  <a:rPr lang="en-US"/>
                  <a:t>Percent/CI: Each Appraiser vs. Standard Agreement</a:t>
                </a:r>
              </a:p>
            </c:rich>
          </c:tx>
          <c:layout/>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46585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v>Percent</c:v>
          </c:tx>
          <c:spPr>
            <a:ln w="25400">
              <a:noFill/>
            </a:ln>
            <a:effectLst/>
          </c:spPr>
          <c:marker>
            <c:symbol val="circle"/>
            <c:size val="4"/>
            <c:spPr>
              <a:solidFill>
                <a:srgbClr val="DD0806"/>
              </a:solidFill>
              <a:ln>
                <a:solidFill>
                  <a:srgbClr val="DD0806"/>
                </a:solidFill>
                <a:prstDash val="solid"/>
              </a:ln>
            </c:spPr>
          </c:marker>
          <c:cat>
            <c:strRef>
              <c:f>'AMSA_Binary (1)'!$B$13:$B$14</c:f>
              <c:strCache>
                <c:ptCount val="2"/>
                <c:pt idx="0">
                  <c:v>A</c:v>
                </c:pt>
                <c:pt idx="1">
                  <c:v>B</c:v>
                </c:pt>
              </c:strCache>
            </c:strRef>
          </c:cat>
          <c:val>
            <c:numRef>
              <c:f>'AMSA_Binary (1)'!$E$34:$E$35</c:f>
              <c:numCache>
                <c:formatCode>0.00</c:formatCode>
                <c:ptCount val="2"/>
                <c:pt idx="0">
                  <c:v>70.0</c:v>
                </c:pt>
                <c:pt idx="1">
                  <c:v>65.0</c:v>
                </c:pt>
              </c:numCache>
            </c:numRef>
          </c:val>
          <c:smooth val="0"/>
        </c:ser>
        <c:ser>
          <c:idx val="1"/>
          <c:order val="1"/>
          <c:tx>
            <c:v>95.0% LC (Score)</c:v>
          </c:tx>
          <c:spPr>
            <a:ln w="25400">
              <a:noFill/>
            </a:ln>
            <a:effectLst/>
          </c:spPr>
          <c:marker>
            <c:symbol val="dash"/>
            <c:size val="5"/>
            <c:spPr>
              <a:solidFill>
                <a:srgbClr val="000090"/>
              </a:solidFill>
              <a:ln>
                <a:solidFill>
                  <a:srgbClr val="000090"/>
                </a:solidFill>
                <a:prstDash val="solid"/>
              </a:ln>
            </c:spPr>
          </c:marker>
          <c:val>
            <c:numRef>
              <c:f>'AMSA_Binary (1)'!$F$34:$F$35</c:f>
              <c:numCache>
                <c:formatCode>0.00</c:formatCode>
                <c:ptCount val="2"/>
                <c:pt idx="0">
                  <c:v>48.10271816464765</c:v>
                </c:pt>
                <c:pt idx="1">
                  <c:v>43.28542766852362</c:v>
                </c:pt>
              </c:numCache>
            </c:numRef>
          </c:val>
          <c:smooth val="0"/>
        </c:ser>
        <c:ser>
          <c:idx val="2"/>
          <c:order val="2"/>
          <c:tx>
            <c:v>95.0% UC (Score)</c:v>
          </c:tx>
          <c:spPr>
            <a:ln w="25400">
              <a:noFill/>
            </a:ln>
            <a:effectLst/>
          </c:spPr>
          <c:marker>
            <c:symbol val="dash"/>
            <c:size val="5"/>
            <c:spPr>
              <a:solidFill>
                <a:srgbClr val="000090"/>
              </a:solidFill>
              <a:ln>
                <a:solidFill>
                  <a:srgbClr val="000090"/>
                </a:solidFill>
                <a:prstDash val="solid"/>
              </a:ln>
            </c:spPr>
          </c:marker>
          <c:val>
            <c:numRef>
              <c:f>'AMSA_Binary (1)'!$G$34:$G$35</c:f>
              <c:numCache>
                <c:formatCode>0.00</c:formatCode>
                <c:ptCount val="2"/>
                <c:pt idx="0">
                  <c:v>85.45227551323956</c:v>
                </c:pt>
                <c:pt idx="1">
                  <c:v>81.88081758989179</c:v>
                </c:pt>
              </c:numCache>
            </c:numRef>
          </c:val>
          <c:smooth val="0"/>
        </c:ser>
        <c:dLbls>
          <c:showLegendKey val="0"/>
          <c:showVal val="0"/>
          <c:showCatName val="0"/>
          <c:showSerName val="0"/>
          <c:showPercent val="0"/>
          <c:showBubbleSize val="0"/>
        </c:dLbls>
        <c:hiLowLines/>
        <c:axId val="-2078676040"/>
        <c:axId val="-2075524504"/>
      </c:stockChart>
      <c:catAx>
        <c:axId val="-2078676040"/>
        <c:scaling>
          <c:orientation val="minMax"/>
        </c:scaling>
        <c:delete val="0"/>
        <c:axPos val="b"/>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5524504"/>
        <c:crosses val="autoZero"/>
        <c:auto val="1"/>
        <c:lblAlgn val="ctr"/>
        <c:lblOffset val="100"/>
        <c:noMultiLvlLbl val="0"/>
      </c:catAx>
      <c:valAx>
        <c:axId val="-2075524504"/>
        <c:scaling>
          <c:orientation val="minMax"/>
          <c:max val="100.0"/>
          <c:min val="0.0"/>
        </c:scaling>
        <c:delete val="0"/>
        <c:axPos val="l"/>
        <c:title>
          <c:tx>
            <c:rich>
              <a:bodyPr/>
              <a:lstStyle/>
              <a:p>
                <a:pPr>
                  <a:defRPr sz="1000" b="1" i="0" u="none" strike="noStrike" baseline="0">
                    <a:solidFill>
                      <a:srgbClr val="000000"/>
                    </a:solidFill>
                    <a:latin typeface="Calibri"/>
                    <a:ea typeface="Calibri"/>
                    <a:cs typeface="Calibri"/>
                  </a:defRPr>
                </a:pPr>
                <a:r>
                  <a:rPr lang="en-US"/>
                  <a:t>Percent/CI: Each Appraiser vs. Standard Effectiveness </a:t>
                </a:r>
              </a:p>
            </c:rich>
          </c:tx>
          <c:layout/>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867604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625801097194"/>
          <c:y val="0.0656857768811956"/>
          <c:w val="0.757821705853202"/>
          <c:h val="0.804042421526578"/>
        </c:manualLayout>
      </c:layout>
      <c:stockChart>
        <c:ser>
          <c:idx val="0"/>
          <c:order val="0"/>
          <c:tx>
            <c:v>Fleiss' Kappa</c:v>
          </c:tx>
          <c:spPr>
            <a:ln w="25400">
              <a:noFill/>
            </a:ln>
            <a:effectLst/>
          </c:spPr>
          <c:marker>
            <c:symbol val="circle"/>
            <c:size val="4"/>
            <c:spPr>
              <a:solidFill>
                <a:srgbClr val="DD0806"/>
              </a:solidFill>
              <a:ln>
                <a:solidFill>
                  <a:srgbClr val="DD0806"/>
                </a:solidFill>
                <a:prstDash val="solid"/>
              </a:ln>
            </c:spPr>
          </c:marker>
          <c:cat>
            <c:strRef>
              <c:f>'AMSA_Binary (1)'!$B$13:$B$14</c:f>
              <c:strCache>
                <c:ptCount val="2"/>
                <c:pt idx="0">
                  <c:v>A</c:v>
                </c:pt>
                <c:pt idx="1">
                  <c:v>B</c:v>
                </c:pt>
              </c:strCache>
            </c:strRef>
          </c:cat>
          <c:val>
            <c:numRef>
              <c:f>'AMSA_Binary (1)'!$H$13:$H$14</c:f>
              <c:numCache>
                <c:formatCode>0.0000</c:formatCode>
                <c:ptCount val="2"/>
                <c:pt idx="0">
                  <c:v>0.6</c:v>
                </c:pt>
                <c:pt idx="1">
                  <c:v>0.78021978021978</c:v>
                </c:pt>
              </c:numCache>
            </c:numRef>
          </c:val>
          <c:smooth val="0"/>
        </c:ser>
        <c:ser>
          <c:idx val="1"/>
          <c:order val="1"/>
          <c:tx>
            <c:v>Fleiss' Kappa 95.0% LC</c:v>
          </c:tx>
          <c:spPr>
            <a:ln w="25400">
              <a:noFill/>
            </a:ln>
            <a:effectLst/>
          </c:spPr>
          <c:marker>
            <c:symbol val="dash"/>
            <c:size val="5"/>
            <c:spPr>
              <a:solidFill>
                <a:srgbClr val="000090"/>
              </a:solidFill>
              <a:ln>
                <a:solidFill>
                  <a:srgbClr val="000090"/>
                </a:solidFill>
                <a:prstDash val="solid"/>
              </a:ln>
            </c:spPr>
          </c:marker>
          <c:val>
            <c:numRef>
              <c:f>'AMSA_Binary (1)'!$J$13:$J$14</c:f>
              <c:numCache>
                <c:formatCode>0.0000</c:formatCode>
                <c:ptCount val="2"/>
                <c:pt idx="0">
                  <c:v>-0.0197950323045615</c:v>
                </c:pt>
                <c:pt idx="1">
                  <c:v>0.160424747915219</c:v>
                </c:pt>
              </c:numCache>
            </c:numRef>
          </c:val>
          <c:smooth val="0"/>
        </c:ser>
        <c:ser>
          <c:idx val="2"/>
          <c:order val="2"/>
          <c:tx>
            <c:v>Fleiss' Kappa  95.0% UC</c:v>
          </c:tx>
          <c:spPr>
            <a:ln w="25400">
              <a:noFill/>
            </a:ln>
            <a:effectLst/>
          </c:spPr>
          <c:marker>
            <c:symbol val="dash"/>
            <c:size val="5"/>
            <c:spPr>
              <a:solidFill>
                <a:srgbClr val="000090"/>
              </a:solidFill>
              <a:ln>
                <a:solidFill>
                  <a:srgbClr val="000090"/>
                </a:solidFill>
                <a:prstDash val="solid"/>
              </a:ln>
            </c:spPr>
          </c:marker>
          <c:val>
            <c:numRef>
              <c:f>'AMSA_Binary (1)'!$K$13:$K$14</c:f>
              <c:numCache>
                <c:formatCode>0.0000</c:formatCode>
                <c:ptCount val="2"/>
                <c:pt idx="0">
                  <c:v>1.0</c:v>
                </c:pt>
                <c:pt idx="1">
                  <c:v>1.0</c:v>
                </c:pt>
              </c:numCache>
            </c:numRef>
          </c:val>
          <c:smooth val="0"/>
        </c:ser>
        <c:dLbls>
          <c:showLegendKey val="0"/>
          <c:showVal val="0"/>
          <c:showCatName val="0"/>
          <c:showSerName val="0"/>
          <c:showPercent val="0"/>
          <c:showBubbleSize val="0"/>
        </c:dLbls>
        <c:hiLowLines/>
        <c:axId val="-2079939000"/>
        <c:axId val="-2079935784"/>
      </c:stockChart>
      <c:catAx>
        <c:axId val="-2079939000"/>
        <c:scaling>
          <c:orientation val="minMax"/>
        </c:scaling>
        <c:delete val="0"/>
        <c:axPos val="b"/>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9935784"/>
        <c:crossesAt val="0.0"/>
        <c:auto val="1"/>
        <c:lblAlgn val="ctr"/>
        <c:lblOffset val="100"/>
        <c:noMultiLvlLbl val="0"/>
      </c:catAx>
      <c:valAx>
        <c:axId val="-2079935784"/>
        <c:scaling>
          <c:orientation val="minMax"/>
          <c:max val="1.0"/>
          <c:min val="0.0"/>
        </c:scaling>
        <c:delete val="0"/>
        <c:axPos val="l"/>
        <c:title>
          <c:tx>
            <c:rich>
              <a:bodyPr/>
              <a:lstStyle/>
              <a:p>
                <a:pPr>
                  <a:defRPr sz="1000" b="1" i="0" u="none" strike="noStrike" baseline="0">
                    <a:solidFill>
                      <a:srgbClr val="000000"/>
                    </a:solidFill>
                    <a:latin typeface="Calibri"/>
                    <a:ea typeface="Calibri"/>
                    <a:cs typeface="Calibri"/>
                  </a:defRPr>
                </a:pPr>
                <a:r>
                  <a:rPr lang="en-US"/>
                  <a:t>Kappa/CI: Within Appraiser Agreement</a:t>
                </a:r>
              </a:p>
            </c:rich>
          </c:tx>
          <c:layout/>
          <c:overlay val="0"/>
        </c:title>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99390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625801097194"/>
          <c:y val="0.0656857768811956"/>
          <c:w val="0.757821705853202"/>
          <c:h val="0.804042421526578"/>
        </c:manualLayout>
      </c:layout>
      <c:stockChart>
        <c:ser>
          <c:idx val="0"/>
          <c:order val="0"/>
          <c:tx>
            <c:v>Fleiss' Kappa_x000d_P-Value</c:v>
          </c:tx>
          <c:spPr>
            <a:ln w="25400">
              <a:noFill/>
            </a:ln>
            <a:effectLst/>
          </c:spPr>
          <c:marker>
            <c:symbol val="circle"/>
            <c:size val="4"/>
            <c:spPr>
              <a:solidFill>
                <a:srgbClr val="DD0806"/>
              </a:solidFill>
              <a:ln>
                <a:solidFill>
                  <a:srgbClr val="DD0806"/>
                </a:solidFill>
                <a:prstDash val="solid"/>
              </a:ln>
            </c:spPr>
          </c:marker>
          <c:cat>
            <c:strRef>
              <c:f>'AMSA_Binary (1)'!$B$13:$B$14</c:f>
              <c:strCache>
                <c:ptCount val="2"/>
                <c:pt idx="0">
                  <c:v>A</c:v>
                </c:pt>
                <c:pt idx="1">
                  <c:v>B</c:v>
                </c:pt>
              </c:strCache>
            </c:strRef>
          </c:cat>
          <c:val>
            <c:numRef>
              <c:f>'AMSA_Binary (1)'!$H$34:$H$35</c:f>
              <c:numCache>
                <c:formatCode>0.0000</c:formatCode>
                <c:ptCount val="2"/>
                <c:pt idx="0">
                  <c:v>0.393939393939394</c:v>
                </c:pt>
                <c:pt idx="1">
                  <c:v>0.253333333333333</c:v>
                </c:pt>
              </c:numCache>
            </c:numRef>
          </c:val>
          <c:smooth val="0"/>
        </c:ser>
        <c:ser>
          <c:idx val="1"/>
          <c:order val="1"/>
          <c:tx>
            <c:v>Fleiss' Kappa_x000d_P-Value</c:v>
          </c:tx>
          <c:spPr>
            <a:ln w="25400">
              <a:noFill/>
            </a:ln>
            <a:effectLst/>
          </c:spPr>
          <c:marker>
            <c:symbol val="dash"/>
            <c:size val="5"/>
            <c:spPr>
              <a:solidFill>
                <a:srgbClr val="000090"/>
              </a:solidFill>
              <a:ln>
                <a:solidFill>
                  <a:srgbClr val="000090"/>
                </a:solidFill>
                <a:prstDash val="solid"/>
              </a:ln>
            </c:spPr>
          </c:marker>
          <c:val>
            <c:numRef>
              <c:f>'AMSA_Binary (1)'!$J$34:$J$35</c:f>
              <c:numCache>
                <c:formatCode>0.0000</c:formatCode>
                <c:ptCount val="2"/>
                <c:pt idx="0">
                  <c:v>-0.044321876348897</c:v>
                </c:pt>
                <c:pt idx="1">
                  <c:v>-0.184927936954957</c:v>
                </c:pt>
              </c:numCache>
            </c:numRef>
          </c:val>
          <c:smooth val="0"/>
        </c:ser>
        <c:ser>
          <c:idx val="2"/>
          <c:order val="2"/>
          <c:tx>
            <c:v>Fleiss' Kappa 95.0% LC</c:v>
          </c:tx>
          <c:spPr>
            <a:ln w="25400">
              <a:noFill/>
            </a:ln>
            <a:effectLst/>
          </c:spPr>
          <c:marker>
            <c:symbol val="dash"/>
            <c:size val="5"/>
            <c:spPr>
              <a:solidFill>
                <a:srgbClr val="000090"/>
              </a:solidFill>
              <a:ln>
                <a:solidFill>
                  <a:srgbClr val="000090"/>
                </a:solidFill>
                <a:prstDash val="solid"/>
              </a:ln>
            </c:spPr>
          </c:marker>
          <c:val>
            <c:numRef>
              <c:f>'AMSA_Binary (1)'!$K$34:$K$35</c:f>
              <c:numCache>
                <c:formatCode>0.0000</c:formatCode>
                <c:ptCount val="2"/>
                <c:pt idx="0">
                  <c:v>0.832200664227684</c:v>
                </c:pt>
                <c:pt idx="1">
                  <c:v>0.691594603621624</c:v>
                </c:pt>
              </c:numCache>
            </c:numRef>
          </c:val>
          <c:smooth val="0"/>
        </c:ser>
        <c:dLbls>
          <c:showLegendKey val="0"/>
          <c:showVal val="0"/>
          <c:showCatName val="0"/>
          <c:showSerName val="0"/>
          <c:showPercent val="0"/>
          <c:showBubbleSize val="0"/>
        </c:dLbls>
        <c:hiLowLines/>
        <c:axId val="-2074630888"/>
        <c:axId val="-2074627576"/>
      </c:stockChart>
      <c:catAx>
        <c:axId val="-2074630888"/>
        <c:scaling>
          <c:orientation val="minMax"/>
        </c:scaling>
        <c:delete val="0"/>
        <c:axPos val="b"/>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4627576"/>
        <c:crosses val="autoZero"/>
        <c:auto val="1"/>
        <c:lblAlgn val="ctr"/>
        <c:lblOffset val="100"/>
        <c:noMultiLvlLbl val="0"/>
      </c:catAx>
      <c:valAx>
        <c:axId val="-2074627576"/>
        <c:scaling>
          <c:orientation val="minMax"/>
          <c:max val="1.0"/>
          <c:min val="0.0"/>
        </c:scaling>
        <c:delete val="0"/>
        <c:axPos val="l"/>
        <c:title>
          <c:tx>
            <c:rich>
              <a:bodyPr/>
              <a:lstStyle/>
              <a:p>
                <a:pPr>
                  <a:defRPr sz="1000" b="1" i="0" u="none" strike="noStrike" baseline="0">
                    <a:solidFill>
                      <a:srgbClr val="000000"/>
                    </a:solidFill>
                    <a:latin typeface="Calibri"/>
                    <a:ea typeface="Calibri"/>
                    <a:cs typeface="Calibri"/>
                  </a:defRPr>
                </a:pPr>
                <a:r>
                  <a:rPr lang="en-US"/>
                  <a:t>Kappa/CI: Each Appraiser vs. Standard Effectiveness</a:t>
                </a:r>
              </a:p>
            </c:rich>
          </c:tx>
          <c:layout/>
          <c:overlay val="0"/>
        </c:title>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46308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4086225</xdr:colOff>
      <xdr:row>9</xdr:row>
      <xdr:rowOff>333375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4086225</xdr:colOff>
      <xdr:row>8</xdr:row>
      <xdr:rowOff>0</xdr:rowOff>
    </xdr:from>
    <xdr:to>
      <xdr:col>5</xdr:col>
      <xdr:colOff>406400</xdr:colOff>
      <xdr:row>9</xdr:row>
      <xdr:rowOff>333375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463550</xdr:colOff>
      <xdr:row>8</xdr:row>
      <xdr:rowOff>0</xdr:rowOff>
    </xdr:from>
    <xdr:to>
      <xdr:col>8</xdr:col>
      <xdr:colOff>565150</xdr:colOff>
      <xdr:row>9</xdr:row>
      <xdr:rowOff>333375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612775</xdr:colOff>
      <xdr:row>8</xdr:row>
      <xdr:rowOff>0</xdr:rowOff>
    </xdr:from>
    <xdr:to>
      <xdr:col>11</xdr:col>
      <xdr:colOff>409575</xdr:colOff>
      <xdr:row>9</xdr:row>
      <xdr:rowOff>333375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457200</xdr:colOff>
      <xdr:row>8</xdr:row>
      <xdr:rowOff>0</xdr:rowOff>
    </xdr:from>
    <xdr:to>
      <xdr:col>16</xdr:col>
      <xdr:colOff>66675</xdr:colOff>
      <xdr:row>9</xdr:row>
      <xdr:rowOff>333375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SigmaXL/SigmaXL.xla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20Files/SigmaXL/SigmaXL.xl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tt_MSA_Bin"/>
      <sheetName val="Att_MSA_Ordinal"/>
      <sheetName val="Att_MSA_Nominal"/>
      <sheetName val="Two-Factor 4-Run DOE"/>
      <sheetName val="VA Process Load"/>
      <sheetName val=" Cause &amp; Effect Template"/>
      <sheetName val="Value Stream Mapping"/>
      <sheetName val="Poisson Dist Probability"/>
      <sheetName val="Fishbone"/>
      <sheetName val="Binomial Dist Probability"/>
      <sheetName val="Inverse Normal Calc"/>
      <sheetName val="Lognormal Dist Probability"/>
      <sheetName val="Weibull Dist Probability"/>
      <sheetName val="Exponential Dist Probability"/>
      <sheetName val="Normal Dist Probability"/>
      <sheetName val="Hypergeometric Dist Probability"/>
      <sheetName val="Three-Factor 4-Run DOE"/>
      <sheetName val="Three-Factor 8-Run DOE"/>
      <sheetName val="Four-Factor 8-Run DOE"/>
      <sheetName val="Four-Factor 16-Run DOE"/>
      <sheetName val="Five-Factor 8-Run DOE"/>
      <sheetName val="Five-Factor 16-Run DOE"/>
      <sheetName val="2 Poisson Rates Test CI"/>
      <sheetName val="1 Sample StdDev"/>
      <sheetName val="1 Sample t - CI Mean"/>
      <sheetName val="2 Proportions Test CI"/>
      <sheetName val="1 Proportion Test CI"/>
      <sheetName val="Minimum Sample Size Robust"/>
      <sheetName val="Pugh Matrix"/>
      <sheetName val="Attribute MSA"/>
      <sheetName val="Gage R&amp;R"/>
      <sheetName val="Sample Size Discrete"/>
      <sheetName val="Process Capability Ind"/>
      <sheetName val="Process Sigma Continuous"/>
      <sheetName val="Process Sigma Discrete"/>
      <sheetName val="Process Capability &amp; CI"/>
      <sheetName val="1 Proportion CI1"/>
      <sheetName val="2 Sample F-Test"/>
      <sheetName val="1 Sample CI StDev"/>
      <sheetName val="2 Sample t-Test Unequal Var"/>
      <sheetName val="2 Sample t-Test Equal Var"/>
      <sheetName val="Sample Size Continuous"/>
      <sheetName val="Options"/>
      <sheetName val="Ordinal Logistic Regression"/>
      <sheetName val="2 Proportions"/>
      <sheetName val="Binary Logistic"/>
      <sheetName val="Distfit"/>
      <sheetName val="Multiple Regression"/>
      <sheetName val="Johnson"/>
      <sheetName val="Nonnormal Weibull"/>
      <sheetName val="Prioritization Matrix"/>
      <sheetName val=" Fishbone"/>
      <sheetName val="Cause &amp; Effect (Fishbone)"/>
      <sheetName val="C (Count) Control Chart"/>
      <sheetName val="Individuals Control Chart"/>
      <sheetName val="Run Chart"/>
      <sheetName val="Histogram"/>
      <sheetName val="Pareto Chart"/>
      <sheetName val="IPO Diagram"/>
      <sheetName val="Rough data"/>
      <sheetName val="Takt Time"/>
      <sheetName val="Weibull"/>
      <sheetName val="DOE_Lookup"/>
      <sheetName val="Gage R&amp;R (Crossed) WKS"/>
      <sheetName val="DOE_Analyze"/>
      <sheetName val="MISC"/>
      <sheetName val="DOE"/>
      <sheetName val="Gage_R&amp;R"/>
      <sheetName val="xbarlook"/>
      <sheetName val="SampleCharts"/>
      <sheetName val="SampleMultiCharts"/>
      <sheetName val="Sheet1"/>
      <sheetName val="Recall"/>
      <sheetName val="Sheet2"/>
      <sheetName val="One-Way Chi-Square"/>
      <sheetName val="ppforpivo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shbone5"/>
      <sheetName val="Prioritization Matrix"/>
      <sheetName val=" Cause &amp; Effect (Fishbone)"/>
      <sheetName val=" Cause &amp; Effect Template"/>
      <sheetName val=" Fishbone"/>
      <sheetName val="Multiple Regression"/>
      <sheetName val="Cause &amp; Effect (Fishbone)"/>
      <sheetName val="Fishbone"/>
      <sheetName val=" FMEA"/>
      <sheetName val="C (Count) Control Chart"/>
      <sheetName val="Individuals Control Chart"/>
      <sheetName val="Run Chart"/>
      <sheetName val="Histogram"/>
      <sheetName val="SIPOC"/>
      <sheetName val="Pareto Chart"/>
      <sheetName val="VA Process Load"/>
      <sheetName val="IPO Diagram"/>
      <sheetName val="OEE"/>
      <sheetName val="Stakeholder Analysis"/>
      <sheetName val="Rough data"/>
      <sheetName val="Takt Time"/>
      <sheetName val="Pugh Matrix"/>
      <sheetName val="30by30"/>
      <sheetName val="20by20"/>
      <sheetName val="10by10"/>
      <sheetName val="Charter"/>
      <sheetName val="Measurement Plan"/>
      <sheetName val="Control Plan"/>
      <sheetName val="Gage R&amp;R"/>
      <sheetName val="Weibull"/>
      <sheetName val="DOE_Lookup"/>
      <sheetName val="Att_MSA_Bin"/>
      <sheetName val="Gage R&amp;R (Crossed) WKS"/>
      <sheetName val="DOE_Analyze"/>
      <sheetName val="MISC"/>
      <sheetName val="DOE"/>
      <sheetName val="Sheet5"/>
      <sheetName val="Sheet4"/>
      <sheetName val="Sheet3"/>
      <sheetName val="Gage_R&amp;R"/>
      <sheetName val="FMEA"/>
      <sheetName val="Attribute MSA"/>
      <sheetName val="Process Sigma Continuous"/>
      <sheetName val="Sheet2"/>
      <sheetName val="Sheet1"/>
      <sheetName val="xbarlook"/>
      <sheetName val="ppforpivot1"/>
      <sheetName val="Process Sigma Discrete"/>
      <sheetName val="SampleCharts"/>
      <sheetName val="SampleMultiCharts"/>
      <sheetName val="Five-Factor 16-Run DOE"/>
      <sheetName val="Four-Factor 16-Run DOE"/>
      <sheetName val="Three-Factor 8-Run DOE"/>
      <sheetName val="Four-Factor 8-Run DOE"/>
      <sheetName val="Five-Factor 8-Run DOE"/>
      <sheetName val="Two-Factor 4-Run DOE"/>
      <sheetName val="Three-Factor 4-Run DOE"/>
      <sheetName val="C&amp;E Matrix"/>
      <sheetName val="Binary Logistic"/>
      <sheetName val="Ordinal Logistic Regression"/>
      <sheetName val="Sample Size Discrete"/>
      <sheetName val="Value Stream Mapping"/>
      <sheetName val="Process Capability Ind"/>
      <sheetName val="Process Capability &amp; CI"/>
      <sheetName val="1 Proportion CI"/>
      <sheetName val="2 Sample F-Test"/>
      <sheetName val="1 Sample CI StDev"/>
      <sheetName val="2 Sample t-Test Unequal Var"/>
      <sheetName val="2 Sample t-Test Equal Var"/>
      <sheetName val="1 Sample t - CI Mean"/>
      <sheetName val="Sample Size Continuous"/>
      <sheetName val="Poisson Dist Probability"/>
      <sheetName val="Binomial Dist Probability"/>
      <sheetName val="Inverse Normal Calc"/>
      <sheetName val="Lognormal Dist Probability"/>
      <sheetName val="Weibull Dist Probability"/>
      <sheetName val="Exponential Dist Probability"/>
      <sheetName val="Normal Dist Probability"/>
      <sheetName val="Hypergeometric Dist Probability"/>
      <sheetName val="2 Proportions"/>
      <sheetName val="Distfit"/>
      <sheetName val="Johnson"/>
      <sheetName val="Nonnormal Weibull"/>
      <sheetName val="Solution Selection Matrix"/>
      <sheetName val="Cause &amp; Effect Templat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ow r="1">
          <cell r="A1" t="str">
            <v>test1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refreshError="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refreshError="1"/>
      <sheetData sheetId="8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D41" sqref="A1:D41"/>
    </sheetView>
  </sheetViews>
  <sheetFormatPr baseColWidth="10" defaultColWidth="8.83203125" defaultRowHeight="14" x14ac:dyDescent="0"/>
  <sheetData>
    <row r="1" spans="1:4">
      <c r="A1" s="1" t="s">
        <v>0</v>
      </c>
      <c r="B1" s="1" t="s">
        <v>1</v>
      </c>
      <c r="C1" s="1" t="s">
        <v>2</v>
      </c>
      <c r="D1" s="1" t="s">
        <v>3</v>
      </c>
    </row>
    <row r="2" spans="1:4">
      <c r="A2" s="1">
        <v>1</v>
      </c>
      <c r="B2" s="1" t="s">
        <v>4</v>
      </c>
      <c r="C2" s="1">
        <v>0</v>
      </c>
      <c r="D2" s="1">
        <v>0</v>
      </c>
    </row>
    <row r="3" spans="1:4">
      <c r="A3" s="1">
        <v>1</v>
      </c>
      <c r="B3" s="1" t="s">
        <v>4</v>
      </c>
      <c r="C3" s="1">
        <v>0</v>
      </c>
      <c r="D3" s="1">
        <v>0</v>
      </c>
    </row>
    <row r="4" spans="1:4">
      <c r="A4" s="1">
        <v>1</v>
      </c>
      <c r="B4" s="1" t="s">
        <v>5</v>
      </c>
      <c r="C4" s="1">
        <v>1</v>
      </c>
      <c r="D4" s="1">
        <v>0</v>
      </c>
    </row>
    <row r="5" spans="1:4">
      <c r="A5" s="1">
        <v>1</v>
      </c>
      <c r="B5" s="1" t="s">
        <v>5</v>
      </c>
      <c r="C5" s="1">
        <v>1</v>
      </c>
      <c r="D5" s="1">
        <v>0</v>
      </c>
    </row>
    <row r="6" spans="1:4">
      <c r="A6" s="1">
        <v>2</v>
      </c>
      <c r="B6" s="1" t="s">
        <v>4</v>
      </c>
      <c r="C6" s="1">
        <v>1</v>
      </c>
      <c r="D6" s="1">
        <v>1</v>
      </c>
    </row>
    <row r="7" spans="1:4">
      <c r="A7" s="1">
        <v>2</v>
      </c>
      <c r="B7" s="1" t="s">
        <v>4</v>
      </c>
      <c r="C7" s="1">
        <v>1</v>
      </c>
      <c r="D7" s="1">
        <v>1</v>
      </c>
    </row>
    <row r="8" spans="1:4">
      <c r="A8" s="1">
        <v>2</v>
      </c>
      <c r="B8" s="1" t="s">
        <v>5</v>
      </c>
      <c r="C8" s="1">
        <v>1</v>
      </c>
      <c r="D8" s="1">
        <v>1</v>
      </c>
    </row>
    <row r="9" spans="1:4">
      <c r="A9" s="1">
        <v>2</v>
      </c>
      <c r="B9" s="1" t="s">
        <v>5</v>
      </c>
      <c r="C9" s="1">
        <v>1</v>
      </c>
      <c r="D9" s="1">
        <v>1</v>
      </c>
    </row>
    <row r="10" spans="1:4">
      <c r="A10" s="1">
        <v>3</v>
      </c>
      <c r="B10" s="1" t="s">
        <v>4</v>
      </c>
      <c r="C10" s="1">
        <v>1</v>
      </c>
      <c r="D10" s="1">
        <v>1</v>
      </c>
    </row>
    <row r="11" spans="1:4">
      <c r="A11" s="1">
        <v>3</v>
      </c>
      <c r="B11" s="1" t="s">
        <v>4</v>
      </c>
      <c r="C11" s="1">
        <v>0</v>
      </c>
      <c r="D11" s="1">
        <v>1</v>
      </c>
    </row>
    <row r="12" spans="1:4">
      <c r="A12" s="1">
        <v>3</v>
      </c>
      <c r="B12" s="1" t="s">
        <v>5</v>
      </c>
      <c r="C12" s="1">
        <v>1</v>
      </c>
      <c r="D12" s="1">
        <v>1</v>
      </c>
    </row>
    <row r="13" spans="1:4">
      <c r="A13" s="1">
        <v>3</v>
      </c>
      <c r="B13" s="1" t="s">
        <v>5</v>
      </c>
      <c r="C13" s="1">
        <v>1</v>
      </c>
      <c r="D13" s="1">
        <v>1</v>
      </c>
    </row>
    <row r="14" spans="1:4">
      <c r="A14" s="1">
        <v>4</v>
      </c>
      <c r="B14" s="1" t="s">
        <v>4</v>
      </c>
      <c r="C14" s="1">
        <v>1</v>
      </c>
      <c r="D14" s="1">
        <v>0</v>
      </c>
    </row>
    <row r="15" spans="1:4">
      <c r="A15" s="1">
        <v>4</v>
      </c>
      <c r="B15" s="1" t="s">
        <v>4</v>
      </c>
      <c r="C15" s="1">
        <v>1</v>
      </c>
      <c r="D15" s="1">
        <v>0</v>
      </c>
    </row>
    <row r="16" spans="1:4">
      <c r="A16" s="1">
        <v>4</v>
      </c>
      <c r="B16" s="1" t="s">
        <v>5</v>
      </c>
      <c r="C16" s="1">
        <v>1</v>
      </c>
      <c r="D16" s="1">
        <v>0</v>
      </c>
    </row>
    <row r="17" spans="1:4">
      <c r="A17" s="1">
        <v>4</v>
      </c>
      <c r="B17" s="1" t="s">
        <v>5</v>
      </c>
      <c r="C17" s="1">
        <v>1</v>
      </c>
      <c r="D17" s="1">
        <v>0</v>
      </c>
    </row>
    <row r="18" spans="1:4">
      <c r="A18" s="1">
        <v>5</v>
      </c>
      <c r="B18" s="1" t="s">
        <v>4</v>
      </c>
      <c r="C18" s="1">
        <v>0</v>
      </c>
      <c r="D18" s="1">
        <v>1</v>
      </c>
    </row>
    <row r="19" spans="1:4">
      <c r="A19" s="1">
        <v>5</v>
      </c>
      <c r="B19" s="1" t="s">
        <v>4</v>
      </c>
      <c r="C19" s="1">
        <v>0</v>
      </c>
      <c r="D19" s="1">
        <v>1</v>
      </c>
    </row>
    <row r="20" spans="1:4">
      <c r="A20" s="1">
        <v>5</v>
      </c>
      <c r="B20" s="1" t="s">
        <v>5</v>
      </c>
      <c r="C20" s="1">
        <v>0</v>
      </c>
      <c r="D20" s="1">
        <v>1</v>
      </c>
    </row>
    <row r="21" spans="1:4">
      <c r="A21" s="1">
        <v>5</v>
      </c>
      <c r="B21" s="1" t="s">
        <v>5</v>
      </c>
      <c r="C21" s="1">
        <v>0</v>
      </c>
      <c r="D21" s="1">
        <v>1</v>
      </c>
    </row>
    <row r="22" spans="1:4">
      <c r="A22" s="1">
        <v>6</v>
      </c>
      <c r="B22" s="1" t="s">
        <v>4</v>
      </c>
      <c r="C22" s="1">
        <v>1</v>
      </c>
      <c r="D22" s="1">
        <v>1</v>
      </c>
    </row>
    <row r="23" spans="1:4">
      <c r="A23" s="1">
        <v>6</v>
      </c>
      <c r="B23" s="1" t="s">
        <v>4</v>
      </c>
      <c r="C23" s="1">
        <v>1</v>
      </c>
      <c r="D23" s="1">
        <v>1</v>
      </c>
    </row>
    <row r="24" spans="1:4">
      <c r="A24" s="1">
        <v>6</v>
      </c>
      <c r="B24" s="1" t="s">
        <v>5</v>
      </c>
      <c r="C24" s="1">
        <v>1</v>
      </c>
      <c r="D24" s="1">
        <v>1</v>
      </c>
    </row>
    <row r="25" spans="1:4">
      <c r="A25" s="1">
        <v>6</v>
      </c>
      <c r="B25" s="1" t="s">
        <v>5</v>
      </c>
      <c r="C25" s="1">
        <v>1</v>
      </c>
      <c r="D25" s="1">
        <v>1</v>
      </c>
    </row>
    <row r="26" spans="1:4">
      <c r="A26" s="1">
        <v>7</v>
      </c>
      <c r="B26" s="1" t="s">
        <v>4</v>
      </c>
      <c r="C26" s="1">
        <v>1</v>
      </c>
      <c r="D26" s="1">
        <v>1</v>
      </c>
    </row>
    <row r="27" spans="1:4">
      <c r="A27" s="1">
        <v>7</v>
      </c>
      <c r="B27" s="1" t="s">
        <v>4</v>
      </c>
      <c r="C27" s="1">
        <v>1</v>
      </c>
      <c r="D27" s="1">
        <v>1</v>
      </c>
    </row>
    <row r="28" spans="1:4">
      <c r="A28" s="1">
        <v>7</v>
      </c>
      <c r="B28" s="1" t="s">
        <v>5</v>
      </c>
      <c r="C28" s="1">
        <v>1</v>
      </c>
      <c r="D28" s="1">
        <v>1</v>
      </c>
    </row>
    <row r="29" spans="1:4">
      <c r="A29" s="1">
        <v>7</v>
      </c>
      <c r="B29" s="1" t="s">
        <v>5</v>
      </c>
      <c r="C29" s="1">
        <v>1</v>
      </c>
      <c r="D29" s="1">
        <v>1</v>
      </c>
    </row>
    <row r="30" spans="1:4">
      <c r="A30" s="1">
        <v>8</v>
      </c>
      <c r="B30" s="1" t="s">
        <v>4</v>
      </c>
      <c r="C30" s="1">
        <v>0</v>
      </c>
      <c r="D30" s="1">
        <v>0</v>
      </c>
    </row>
    <row r="31" spans="1:4">
      <c r="A31" s="1">
        <v>8</v>
      </c>
      <c r="B31" s="1" t="s">
        <v>4</v>
      </c>
      <c r="C31" s="1">
        <v>0</v>
      </c>
      <c r="D31" s="1">
        <v>0</v>
      </c>
    </row>
    <row r="32" spans="1:4">
      <c r="A32" s="1">
        <v>8</v>
      </c>
      <c r="B32" s="1" t="s">
        <v>5</v>
      </c>
      <c r="C32" s="1">
        <v>0</v>
      </c>
      <c r="D32" s="1">
        <v>0</v>
      </c>
    </row>
    <row r="33" spans="1:4">
      <c r="A33" s="1">
        <v>8</v>
      </c>
      <c r="B33" s="1" t="s">
        <v>5</v>
      </c>
      <c r="C33" s="1">
        <v>0</v>
      </c>
      <c r="D33" s="1">
        <v>0</v>
      </c>
    </row>
    <row r="34" spans="1:4">
      <c r="A34" s="1">
        <v>9</v>
      </c>
      <c r="B34" s="1" t="s">
        <v>4</v>
      </c>
      <c r="C34" s="1">
        <v>0</v>
      </c>
      <c r="D34" s="1">
        <v>0</v>
      </c>
    </row>
    <row r="35" spans="1:4">
      <c r="A35" s="1">
        <v>9</v>
      </c>
      <c r="B35" s="1" t="s">
        <v>4</v>
      </c>
      <c r="C35" s="1">
        <v>0</v>
      </c>
      <c r="D35" s="1">
        <v>0</v>
      </c>
    </row>
    <row r="36" spans="1:4">
      <c r="A36" s="1">
        <v>9</v>
      </c>
      <c r="B36" s="1" t="s">
        <v>5</v>
      </c>
      <c r="C36" s="1">
        <v>0</v>
      </c>
      <c r="D36" s="1">
        <v>0</v>
      </c>
    </row>
    <row r="37" spans="1:4">
      <c r="A37" s="1">
        <v>9</v>
      </c>
      <c r="B37" s="1" t="s">
        <v>5</v>
      </c>
      <c r="C37" s="1">
        <v>0</v>
      </c>
      <c r="D37" s="1">
        <v>0</v>
      </c>
    </row>
    <row r="38" spans="1:4">
      <c r="A38" s="1">
        <v>10</v>
      </c>
      <c r="B38" s="1" t="s">
        <v>4</v>
      </c>
      <c r="C38" s="1">
        <v>1</v>
      </c>
      <c r="D38" s="1">
        <v>1</v>
      </c>
    </row>
    <row r="39" spans="1:4">
      <c r="A39" s="1">
        <v>10</v>
      </c>
      <c r="B39" s="1" t="s">
        <v>4</v>
      </c>
      <c r="C39" s="1">
        <v>0</v>
      </c>
      <c r="D39" s="1">
        <v>1</v>
      </c>
    </row>
    <row r="40" spans="1:4">
      <c r="A40" s="1">
        <v>10</v>
      </c>
      <c r="B40" s="1" t="s">
        <v>5</v>
      </c>
      <c r="C40" s="1">
        <v>1</v>
      </c>
      <c r="D40" s="1">
        <v>1</v>
      </c>
    </row>
    <row r="41" spans="1:4">
      <c r="A41" s="1">
        <v>10</v>
      </c>
      <c r="B41" s="1" t="s">
        <v>5</v>
      </c>
      <c r="C41" s="1">
        <v>0</v>
      </c>
      <c r="D41" s="1">
        <v>1</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enableFormatConditionsCalculation="0"/>
  <dimension ref="B1:IV978"/>
  <sheetViews>
    <sheetView showGridLines="0" showRowColHeaders="0" topLeftCell="A3" workbookViewId="0">
      <selection activeCell="B4" sqref="B4"/>
    </sheetView>
  </sheetViews>
  <sheetFormatPr baseColWidth="10" defaultColWidth="8.83203125" defaultRowHeight="12" x14ac:dyDescent="0"/>
  <cols>
    <col min="1" max="1" width="8.83203125" style="2"/>
    <col min="2" max="2" width="70.6640625" style="2" customWidth="1"/>
    <col min="3" max="3" width="9" style="2" customWidth="1"/>
    <col min="4" max="4" width="10.83203125" style="2" customWidth="1"/>
    <col min="5" max="5" width="10.6640625" style="2" customWidth="1"/>
    <col min="6" max="6" width="15.33203125" style="2" customWidth="1"/>
    <col min="7" max="7" width="15.5" style="2" customWidth="1"/>
    <col min="8" max="8" width="20.83203125" style="2" customWidth="1"/>
    <col min="9" max="9" width="20" style="2" customWidth="1"/>
    <col min="10" max="10" width="17.1640625" style="2" customWidth="1"/>
    <col min="11" max="11" width="18.5" style="2" customWidth="1"/>
    <col min="12" max="12" width="19.1640625" style="2" customWidth="1"/>
    <col min="13" max="15" width="8.83203125" style="2"/>
    <col min="16" max="16" width="13.5" style="2" customWidth="1"/>
    <col min="17" max="17" width="12" style="2" customWidth="1"/>
    <col min="18" max="18" width="8.83203125" style="2"/>
    <col min="19" max="19" width="13.5" style="2" customWidth="1"/>
    <col min="20" max="20" width="12.83203125" style="2" customWidth="1"/>
    <col min="21" max="21" width="12.6640625" style="2" customWidth="1"/>
    <col min="22" max="22" width="16" style="2" customWidth="1"/>
    <col min="23" max="31" width="8.83203125" style="2"/>
    <col min="32" max="32" width="13.5" style="2" customWidth="1"/>
    <col min="33" max="33" width="12" style="2" customWidth="1"/>
    <col min="34" max="34" width="13.6640625" style="2" customWidth="1"/>
    <col min="35" max="35" width="8.83203125" style="2"/>
    <col min="36" max="36" width="38.6640625" style="2" customWidth="1"/>
    <col min="37" max="40" width="8.83203125" style="2"/>
    <col min="41" max="41" width="12.1640625" style="2" customWidth="1"/>
    <col min="42" max="42" width="14.83203125" style="2" customWidth="1"/>
    <col min="43" max="57" width="8.83203125" style="2"/>
    <col min="58" max="58" width="35" style="2" customWidth="1"/>
    <col min="59" max="68" width="8.83203125" style="2"/>
    <col min="69" max="69" width="24.1640625" style="2" customWidth="1"/>
    <col min="70" max="76" width="8.83203125" style="2"/>
    <col min="77" max="77" width="15.83203125" style="2" customWidth="1"/>
    <col min="78" max="78" width="16" style="2" customWidth="1"/>
    <col min="79" max="79" width="16.33203125" style="2" customWidth="1"/>
    <col min="80" max="80" width="8.83203125" style="2"/>
    <col min="81" max="81" width="49.6640625" style="2" customWidth="1"/>
    <col min="82" max="88" width="8.83203125" style="2"/>
    <col min="89" max="89" width="45.5" style="2" customWidth="1"/>
    <col min="90" max="16384" width="8.83203125" style="2"/>
  </cols>
  <sheetData>
    <row r="1" spans="2:256" ht="14">
      <c r="F1" s="3"/>
      <c r="L1" s="3" t="s">
        <v>51</v>
      </c>
      <c r="M1" s="3">
        <v>1</v>
      </c>
      <c r="N1" s="7">
        <v>0</v>
      </c>
      <c r="IV1">
        <v>2</v>
      </c>
    </row>
    <row r="2" spans="2:256" ht="14">
      <c r="B2" s="4" t="s">
        <v>6</v>
      </c>
      <c r="C2" s="5"/>
      <c r="D2" s="5"/>
      <c r="E2" s="5"/>
      <c r="F2" s="6">
        <v>2</v>
      </c>
      <c r="G2" s="5"/>
      <c r="H2" s="5"/>
      <c r="I2" s="5"/>
      <c r="J2" s="5"/>
      <c r="L2" s="7">
        <v>1</v>
      </c>
      <c r="M2" s="7">
        <v>0</v>
      </c>
      <c r="N2" s="3">
        <v>1</v>
      </c>
      <c r="O2" s="8"/>
      <c r="P2" s="8"/>
      <c r="IV2">
        <v>2</v>
      </c>
    </row>
    <row r="3" spans="2:256" ht="15" thickBot="1">
      <c r="B3" s="4"/>
      <c r="C3" s="5"/>
      <c r="D3" s="5"/>
      <c r="E3" s="5"/>
      <c r="F3" s="6"/>
      <c r="G3" s="5"/>
      <c r="H3" s="5"/>
      <c r="I3" s="5"/>
      <c r="J3" s="5"/>
      <c r="L3" s="7" t="s">
        <v>7</v>
      </c>
      <c r="M3" s="9"/>
      <c r="N3" s="10"/>
      <c r="O3" s="11"/>
      <c r="P3" s="11"/>
      <c r="IV3">
        <v>1</v>
      </c>
    </row>
    <row r="4" spans="2:256" ht="14">
      <c r="B4" s="12" t="s">
        <v>8</v>
      </c>
      <c r="C4" s="13"/>
      <c r="D4" s="14"/>
      <c r="E4" s="14"/>
      <c r="F4" s="14"/>
      <c r="G4" s="14"/>
      <c r="H4" s="14"/>
      <c r="I4" s="14"/>
      <c r="J4" s="15"/>
      <c r="L4" s="7">
        <v>1</v>
      </c>
      <c r="M4" s="16"/>
      <c r="N4" s="17"/>
      <c r="O4" s="17"/>
      <c r="P4" s="18"/>
      <c r="IV4">
        <v>1</v>
      </c>
    </row>
    <row r="5" spans="2:256">
      <c r="B5" s="19" t="s">
        <v>9</v>
      </c>
      <c r="C5" s="20"/>
      <c r="D5" s="21"/>
      <c r="E5" s="21"/>
      <c r="F5" s="21"/>
      <c r="G5" s="21"/>
      <c r="H5" s="21"/>
      <c r="I5" s="21"/>
      <c r="J5" s="22"/>
      <c r="L5" s="8"/>
      <c r="M5" s="23"/>
      <c r="N5" s="17"/>
      <c r="O5" s="17"/>
      <c r="P5" s="18"/>
    </row>
    <row r="6" spans="2:256">
      <c r="B6" s="19" t="s">
        <v>10</v>
      </c>
      <c r="C6" s="20"/>
      <c r="D6" s="21"/>
      <c r="E6" s="21"/>
      <c r="F6" s="21"/>
      <c r="G6" s="21"/>
      <c r="H6" s="21"/>
      <c r="I6" s="21"/>
      <c r="J6" s="22"/>
      <c r="L6" s="8"/>
      <c r="M6" s="23"/>
      <c r="N6" s="17"/>
      <c r="O6" s="17"/>
      <c r="P6" s="18"/>
    </row>
    <row r="7" spans="2:256" ht="13" thickBot="1">
      <c r="B7" s="24" t="s">
        <v>11</v>
      </c>
      <c r="C7" s="25"/>
      <c r="D7" s="26"/>
      <c r="E7" s="26"/>
      <c r="F7" s="26"/>
      <c r="G7" s="26"/>
      <c r="H7" s="26"/>
      <c r="I7" s="26"/>
      <c r="J7" s="27"/>
      <c r="L7" s="8"/>
      <c r="M7" s="23"/>
      <c r="N7" s="17"/>
      <c r="O7" s="17"/>
      <c r="P7" s="18"/>
    </row>
    <row r="8" spans="2:256">
      <c r="L8" s="8"/>
      <c r="M8" s="8"/>
      <c r="N8" s="8"/>
      <c r="O8" s="8"/>
      <c r="P8" s="8"/>
    </row>
    <row r="9" spans="2:256" ht="146.25" customHeight="1"/>
    <row r="10" spans="2:256" ht="42" customHeight="1">
      <c r="B10" s="28"/>
    </row>
    <row r="11" spans="2:256" ht="13" thickBot="1">
      <c r="B11" s="167" t="s">
        <v>12</v>
      </c>
      <c r="C11" s="129"/>
      <c r="D11" s="130"/>
      <c r="E11" s="130"/>
      <c r="F11" s="63"/>
      <c r="G11" s="130"/>
      <c r="H11" s="130"/>
      <c r="I11" s="130"/>
      <c r="J11" s="130"/>
      <c r="K11" s="130"/>
      <c r="L11" s="129"/>
      <c r="M11" s="63"/>
      <c r="N11" s="63"/>
    </row>
    <row r="12" spans="2:256" ht="27.75" customHeight="1" thickBot="1">
      <c r="B12" s="47" t="s">
        <v>13</v>
      </c>
      <c r="C12" s="48" t="s">
        <v>14</v>
      </c>
      <c r="D12" s="49" t="s">
        <v>15</v>
      </c>
      <c r="E12" s="49" t="s">
        <v>16</v>
      </c>
      <c r="F12" s="50" t="str">
        <f>CONCATENATE(L1,"% LC (",L3,")")</f>
        <v>95.0% LC (Score)</v>
      </c>
      <c r="G12" s="51" t="str">
        <f>CONCATENATE(L1,"% UC (", L3,")")</f>
        <v>95.0% UC (Score)</v>
      </c>
      <c r="H12" s="52" t="s">
        <v>17</v>
      </c>
      <c r="I12" s="53" t="s">
        <v>18</v>
      </c>
      <c r="J12" s="53" t="str">
        <f>CONCATENATE("Fleiss' Kappa ",L1, "% LC")</f>
        <v>Fleiss' Kappa 95.0% LC</v>
      </c>
      <c r="K12" s="51" t="str">
        <f>CONCATENATE("Fleiss' Kappa  ",L1, "% UC")</f>
        <v>Fleiss' Kappa  95.0% UC</v>
      </c>
      <c r="L12" s="129"/>
      <c r="M12" s="63"/>
      <c r="N12" s="63"/>
      <c r="AE12" s="29"/>
    </row>
    <row r="13" spans="2:256" ht="13.5" customHeight="1">
      <c r="B13" s="160" t="s">
        <v>4</v>
      </c>
      <c r="C13" s="54">
        <v>10</v>
      </c>
      <c r="D13" s="55">
        <v>8</v>
      </c>
      <c r="E13" s="56">
        <v>80</v>
      </c>
      <c r="F13" s="57">
        <v>49.016247153664189</v>
      </c>
      <c r="G13" s="58">
        <v>94.331784854562486</v>
      </c>
      <c r="H13" s="59">
        <v>0.60000000000000009</v>
      </c>
      <c r="I13" s="60">
        <v>2.888978556179863E-2</v>
      </c>
      <c r="J13" s="61">
        <v>-1.9795032304561477E-2</v>
      </c>
      <c r="K13" s="62">
        <v>1</v>
      </c>
      <c r="L13" s="63"/>
      <c r="M13" s="63"/>
      <c r="N13" s="63"/>
      <c r="W13" s="31"/>
      <c r="AE13" s="31"/>
      <c r="BX13" s="29"/>
    </row>
    <row r="14" spans="2:256" ht="13.5" customHeight="1" thickBot="1">
      <c r="B14" s="161" t="s">
        <v>5</v>
      </c>
      <c r="C14" s="64">
        <v>10</v>
      </c>
      <c r="D14" s="65">
        <v>9</v>
      </c>
      <c r="E14" s="66">
        <v>90</v>
      </c>
      <c r="F14" s="67">
        <v>59.584997320476162</v>
      </c>
      <c r="G14" s="68">
        <v>98.212378690492727</v>
      </c>
      <c r="H14" s="69">
        <v>0.78021978021978022</v>
      </c>
      <c r="I14" s="70">
        <v>6.8073526861379607E-3</v>
      </c>
      <c r="J14" s="71">
        <v>0.16042474791521866</v>
      </c>
      <c r="K14" s="72">
        <v>1</v>
      </c>
      <c r="L14" s="63"/>
      <c r="M14" s="63"/>
      <c r="N14" s="63"/>
      <c r="W14" s="31"/>
      <c r="AE14" s="31"/>
      <c r="BX14" s="29"/>
    </row>
    <row r="15" spans="2:256" ht="15" customHeight="1" thickBot="1">
      <c r="B15" s="73"/>
      <c r="C15" s="63"/>
      <c r="D15" s="63"/>
      <c r="E15" s="63"/>
      <c r="F15" s="63"/>
      <c r="G15" s="63"/>
      <c r="H15" s="63"/>
      <c r="I15" s="63"/>
      <c r="J15" s="63"/>
      <c r="K15" s="63"/>
      <c r="L15" s="63"/>
      <c r="M15" s="63"/>
      <c r="N15" s="63"/>
      <c r="O15" s="31"/>
      <c r="P15" s="31"/>
      <c r="Q15" s="31"/>
      <c r="R15" s="31"/>
      <c r="S15" s="31"/>
      <c r="T15" s="31"/>
      <c r="U15" s="31"/>
      <c r="V15" s="31"/>
      <c r="W15" s="31"/>
      <c r="X15" s="31"/>
      <c r="Y15" s="31"/>
      <c r="Z15" s="31"/>
      <c r="AA15" s="31"/>
      <c r="AB15" s="31"/>
      <c r="AC15" s="31"/>
      <c r="AD15" s="31"/>
      <c r="AE15" s="31"/>
      <c r="BX15" s="29"/>
      <c r="CC15" s="11"/>
      <c r="CD15" s="42"/>
      <c r="CE15" s="42"/>
      <c r="CF15" s="34"/>
      <c r="CG15" s="35"/>
      <c r="CH15" s="35"/>
      <c r="CI15" s="29"/>
    </row>
    <row r="16" spans="2:256" ht="21" thickBot="1">
      <c r="B16" s="74" t="s">
        <v>19</v>
      </c>
      <c r="C16" s="48" t="s">
        <v>14</v>
      </c>
      <c r="D16" s="49" t="s">
        <v>15</v>
      </c>
      <c r="E16" s="49" t="s">
        <v>16</v>
      </c>
      <c r="F16" s="50" t="str">
        <f>CONCATENATE(L1,"% LC (", L3,")")</f>
        <v>95.0% LC (Score)</v>
      </c>
      <c r="G16" s="51" t="str">
        <f>CONCATENATE(L1,"% UC (", L3,")")</f>
        <v>95.0% UC (Score)</v>
      </c>
      <c r="H16" s="52" t="s">
        <v>20</v>
      </c>
      <c r="I16" s="53" t="s">
        <v>21</v>
      </c>
      <c r="J16" s="53" t="str">
        <f>CONCATENATE("Fleiss' Kappa ",L1, "% LC")</f>
        <v>Fleiss' Kappa 95.0% LC</v>
      </c>
      <c r="K16" s="51" t="str">
        <f>CONCATENATE("Fleiss' Kappa ",L1, "% UC")</f>
        <v>Fleiss' Kappa 95.0% UC</v>
      </c>
      <c r="L16" s="63"/>
      <c r="M16" s="63"/>
      <c r="N16" s="63"/>
      <c r="O16" s="31"/>
      <c r="P16" s="31"/>
      <c r="Q16" s="31"/>
      <c r="R16" s="31"/>
      <c r="S16" s="31"/>
      <c r="T16" s="31"/>
      <c r="U16" s="31"/>
      <c r="V16" s="31"/>
      <c r="W16" s="31"/>
      <c r="X16" s="31"/>
      <c r="Y16" s="31"/>
      <c r="Z16" s="31"/>
      <c r="AA16" s="31"/>
      <c r="AB16" s="31"/>
      <c r="AC16" s="31"/>
      <c r="AD16" s="31"/>
      <c r="AE16" s="31"/>
      <c r="AU16" s="38"/>
      <c r="AV16" s="38"/>
      <c r="AW16" s="38"/>
      <c r="AX16" s="38"/>
      <c r="AY16" s="38"/>
      <c r="AZ16" s="38"/>
      <c r="BA16" s="38"/>
      <c r="BB16" s="38"/>
      <c r="BC16" s="38"/>
      <c r="BD16" s="38"/>
      <c r="BQ16" s="43"/>
      <c r="BR16" s="35"/>
      <c r="BS16" s="35"/>
      <c r="BT16" s="29"/>
      <c r="BU16" s="35"/>
      <c r="BV16" s="35"/>
      <c r="BW16" s="29"/>
      <c r="BX16" s="29"/>
    </row>
    <row r="17" spans="2:101">
      <c r="B17" s="160" t="s">
        <v>4</v>
      </c>
      <c r="C17" s="54">
        <v>10</v>
      </c>
      <c r="D17" s="55">
        <v>6</v>
      </c>
      <c r="E17" s="56">
        <v>60</v>
      </c>
      <c r="F17" s="57">
        <v>31.267376973365842</v>
      </c>
      <c r="G17" s="58">
        <v>83.181967029376395</v>
      </c>
      <c r="H17" s="59">
        <v>0.39166666666666666</v>
      </c>
      <c r="I17" s="60">
        <v>3.9922460705375917E-2</v>
      </c>
      <c r="J17" s="61">
        <v>-4.6594603621624042E-2</v>
      </c>
      <c r="K17" s="62">
        <v>0.82992793695495737</v>
      </c>
      <c r="L17" s="63"/>
      <c r="M17" s="63"/>
      <c r="N17" s="63"/>
      <c r="O17" s="31"/>
      <c r="P17" s="31"/>
      <c r="Q17" s="31"/>
      <c r="R17" s="31"/>
      <c r="S17" s="31"/>
      <c r="T17" s="31"/>
      <c r="U17" s="31"/>
      <c r="V17" s="31"/>
      <c r="W17" s="31"/>
      <c r="X17" s="31"/>
      <c r="Y17" s="31"/>
      <c r="Z17" s="31"/>
      <c r="AA17" s="31"/>
      <c r="AB17" s="31"/>
      <c r="AC17" s="31"/>
      <c r="AD17" s="31"/>
      <c r="AE17" s="31"/>
      <c r="AF17" s="31"/>
      <c r="AU17" s="38"/>
      <c r="AV17" s="38"/>
      <c r="AW17" s="38"/>
      <c r="AX17" s="38"/>
      <c r="AY17" s="38"/>
      <c r="AZ17" s="38"/>
      <c r="BA17" s="38"/>
      <c r="BB17" s="38"/>
      <c r="BC17" s="38"/>
      <c r="BD17" s="38"/>
      <c r="BQ17" s="45"/>
      <c r="BR17" s="45"/>
    </row>
    <row r="18" spans="2:101" ht="15" thickBot="1">
      <c r="B18" s="161" t="s">
        <v>5</v>
      </c>
      <c r="C18" s="64">
        <v>10</v>
      </c>
      <c r="D18" s="65">
        <v>6</v>
      </c>
      <c r="E18" s="66">
        <v>60</v>
      </c>
      <c r="F18" s="67">
        <v>31.267376973365842</v>
      </c>
      <c r="G18" s="68">
        <v>83.181967029376395</v>
      </c>
      <c r="H18" s="75">
        <v>0.25366300366300354</v>
      </c>
      <c r="I18" s="76">
        <v>0.12831016293046188</v>
      </c>
      <c r="J18" s="71">
        <v>-0.18459826662528717</v>
      </c>
      <c r="K18" s="72">
        <v>0.6919242739512943</v>
      </c>
      <c r="L18" s="63"/>
      <c r="M18" s="63"/>
      <c r="N18" s="63"/>
      <c r="O18" s="31"/>
      <c r="P18" s="31"/>
      <c r="Q18" s="31"/>
      <c r="R18" s="31"/>
      <c r="S18" s="31"/>
      <c r="T18" s="31"/>
      <c r="U18" s="31"/>
      <c r="V18" s="31"/>
      <c r="W18" s="31"/>
      <c r="X18" s="31"/>
      <c r="Y18" s="31"/>
      <c r="Z18" s="31"/>
      <c r="AA18" s="31"/>
      <c r="AB18" s="31"/>
      <c r="AC18" s="31"/>
      <c r="AD18" s="31"/>
      <c r="AE18" s="31"/>
      <c r="AF18" s="31"/>
      <c r="AU18" s="38"/>
      <c r="AV18" s="38"/>
      <c r="AW18" s="38"/>
      <c r="AX18" s="38"/>
      <c r="AY18" s="38"/>
      <c r="AZ18" s="38"/>
      <c r="BA18" s="38"/>
      <c r="BB18" s="38"/>
      <c r="BC18" s="38"/>
      <c r="BD18" s="38"/>
      <c r="BQ18" s="45"/>
      <c r="BR18" s="45"/>
      <c r="CQ18" s="3"/>
      <c r="CR18" s="23"/>
      <c r="CT18"/>
      <c r="CU18"/>
      <c r="CV18"/>
      <c r="CW18"/>
    </row>
    <row r="19" spans="2:101" ht="15" thickBot="1">
      <c r="B19" s="73"/>
      <c r="C19" s="63"/>
      <c r="D19" s="63"/>
      <c r="E19" s="63"/>
      <c r="F19" s="63"/>
      <c r="G19" s="63"/>
      <c r="H19" s="63"/>
      <c r="I19" s="63"/>
      <c r="J19" s="63"/>
      <c r="K19" s="63"/>
      <c r="L19" s="63"/>
      <c r="M19" s="63"/>
      <c r="N19" s="63"/>
      <c r="O19" s="31"/>
      <c r="P19" s="31"/>
      <c r="Q19" s="31"/>
      <c r="R19" s="31"/>
      <c r="S19" s="31"/>
      <c r="T19" s="31"/>
      <c r="U19" s="31"/>
      <c r="V19" s="31"/>
      <c r="W19" s="31"/>
      <c r="X19" s="31"/>
      <c r="Y19" s="31"/>
      <c r="Z19" s="31"/>
      <c r="AA19" s="31"/>
      <c r="AB19" s="31"/>
      <c r="AC19" s="31"/>
      <c r="AD19" s="31"/>
      <c r="AE19" s="31"/>
      <c r="AF19" s="31"/>
      <c r="AU19" s="38"/>
      <c r="AV19" s="38"/>
      <c r="AW19" s="38"/>
      <c r="AX19" s="38"/>
      <c r="AY19" s="38"/>
      <c r="AZ19" s="38"/>
      <c r="BA19" s="38"/>
      <c r="BB19" s="38"/>
      <c r="BC19" s="38"/>
      <c r="BD19" s="38"/>
      <c r="BQ19" s="45"/>
      <c r="BR19" s="45"/>
      <c r="CQ19" s="3"/>
      <c r="CR19" s="46"/>
      <c r="CT19"/>
      <c r="CU19"/>
      <c r="CV19"/>
      <c r="CW19"/>
    </row>
    <row r="20" spans="2:101" ht="21" thickBot="1">
      <c r="B20" s="74" t="s">
        <v>22</v>
      </c>
      <c r="C20" s="77" t="s">
        <v>23</v>
      </c>
      <c r="D20" s="53" t="s">
        <v>24</v>
      </c>
      <c r="E20" s="53" t="s">
        <v>25</v>
      </c>
      <c r="F20" s="53" t="s">
        <v>26</v>
      </c>
      <c r="G20" s="53" t="s">
        <v>27</v>
      </c>
      <c r="H20" s="51" t="s">
        <v>28</v>
      </c>
      <c r="I20" s="63"/>
      <c r="J20" s="131" t="s">
        <v>29</v>
      </c>
      <c r="K20" s="132"/>
      <c r="L20" s="133"/>
      <c r="M20" s="63"/>
      <c r="N20" s="63"/>
      <c r="O20" s="31"/>
      <c r="P20" s="31"/>
      <c r="Q20" s="31"/>
      <c r="R20" s="31"/>
      <c r="S20" s="31"/>
      <c r="T20" s="31"/>
      <c r="U20" s="31"/>
      <c r="V20" s="31"/>
      <c r="W20" s="31"/>
      <c r="X20" s="31"/>
      <c r="Y20" s="31"/>
      <c r="Z20" s="31"/>
      <c r="AA20" s="31"/>
      <c r="AB20" s="31"/>
      <c r="AC20" s="31"/>
      <c r="AD20" s="31"/>
      <c r="AE20" s="31"/>
      <c r="AF20" s="31"/>
      <c r="AU20" s="38"/>
      <c r="AV20" s="38"/>
      <c r="AW20" s="38"/>
      <c r="AX20" s="38"/>
      <c r="AY20" s="38"/>
      <c r="AZ20" s="38"/>
      <c r="BA20" s="38"/>
      <c r="BB20" s="38"/>
      <c r="BC20" s="38"/>
      <c r="BD20" s="38"/>
      <c r="BQ20" s="45"/>
      <c r="BR20" s="45"/>
      <c r="CQ20" s="3"/>
      <c r="CT20"/>
      <c r="CU20"/>
      <c r="CV20"/>
      <c r="CW20"/>
    </row>
    <row r="21" spans="2:101" ht="12.75" customHeight="1" thickBot="1">
      <c r="B21" s="160" t="s">
        <v>4</v>
      </c>
      <c r="C21" s="54">
        <v>1</v>
      </c>
      <c r="D21" s="56">
        <v>16.666666666666668</v>
      </c>
      <c r="E21" s="55">
        <v>1</v>
      </c>
      <c r="F21" s="56">
        <v>25</v>
      </c>
      <c r="G21" s="55">
        <v>2</v>
      </c>
      <c r="H21" s="58">
        <v>20</v>
      </c>
      <c r="I21" s="63"/>
      <c r="J21" s="32" t="s">
        <v>32</v>
      </c>
      <c r="K21" s="33" t="s">
        <v>33</v>
      </c>
      <c r="L21" s="78" t="s">
        <v>34</v>
      </c>
      <c r="M21" s="63"/>
      <c r="N21" s="63"/>
      <c r="O21" s="31"/>
      <c r="P21" s="31"/>
      <c r="Q21" s="31"/>
      <c r="R21" s="31"/>
      <c r="S21" s="31"/>
      <c r="T21" s="31"/>
      <c r="U21" s="31"/>
      <c r="V21" s="31"/>
      <c r="W21" s="31"/>
      <c r="X21" s="31"/>
      <c r="Y21" s="31"/>
      <c r="Z21" s="31"/>
      <c r="AA21" s="31"/>
      <c r="AB21" s="31"/>
      <c r="AC21" s="31"/>
      <c r="AD21" s="31"/>
      <c r="AE21" s="31"/>
      <c r="AF21" s="31"/>
      <c r="AU21" s="38"/>
      <c r="AV21" s="38"/>
      <c r="AW21" s="38"/>
      <c r="AX21" s="38"/>
      <c r="AY21" s="38"/>
      <c r="AZ21" s="38"/>
      <c r="BA21" s="38"/>
      <c r="BB21" s="38"/>
      <c r="BC21" s="38"/>
      <c r="BD21" s="38"/>
      <c r="BQ21" s="45"/>
      <c r="BR21" s="45"/>
      <c r="CQ21" s="3"/>
      <c r="CT21"/>
      <c r="CU21"/>
      <c r="CV21"/>
      <c r="CW21"/>
    </row>
    <row r="22" spans="2:101" ht="15" thickBot="1">
      <c r="B22" s="161" t="s">
        <v>5</v>
      </c>
      <c r="C22" s="64">
        <v>1</v>
      </c>
      <c r="D22" s="66">
        <v>16.666666666666668</v>
      </c>
      <c r="E22" s="65">
        <v>2</v>
      </c>
      <c r="F22" s="66">
        <v>50</v>
      </c>
      <c r="G22" s="65">
        <v>1</v>
      </c>
      <c r="H22" s="68">
        <v>10</v>
      </c>
      <c r="I22" s="63"/>
      <c r="J22" s="79" t="s">
        <v>41</v>
      </c>
      <c r="K22" s="134">
        <v>0</v>
      </c>
      <c r="L22" s="135">
        <v>1</v>
      </c>
      <c r="M22" s="63"/>
      <c r="N22" s="63"/>
      <c r="O22" s="31"/>
      <c r="P22" s="31"/>
      <c r="Q22" s="31"/>
      <c r="R22" s="31"/>
      <c r="S22" s="31"/>
      <c r="T22" s="31"/>
      <c r="U22" s="31"/>
      <c r="V22" s="31"/>
      <c r="W22" s="31"/>
      <c r="X22" s="31"/>
      <c r="Y22" s="31"/>
      <c r="Z22" s="31"/>
      <c r="AA22" s="31"/>
      <c r="AB22" s="31"/>
      <c r="AC22" s="31"/>
      <c r="AD22" s="31"/>
      <c r="AE22" s="31"/>
      <c r="AF22" s="31"/>
      <c r="AU22" s="38"/>
      <c r="AV22" s="38"/>
      <c r="AW22" s="38"/>
      <c r="AX22" s="38"/>
      <c r="AY22" s="38"/>
      <c r="AZ22" s="38"/>
      <c r="BA22" s="38"/>
      <c r="BB22" s="38"/>
      <c r="BC22" s="38"/>
      <c r="BD22" s="38"/>
      <c r="BQ22" s="45"/>
      <c r="BR22" s="45"/>
      <c r="CQ22" s="3"/>
      <c r="CT22"/>
      <c r="CU22"/>
      <c r="CV22"/>
      <c r="CW22"/>
    </row>
    <row r="23" spans="2:101" ht="15" thickBot="1">
      <c r="B23" s="73"/>
      <c r="C23" s="63"/>
      <c r="D23" s="63"/>
      <c r="E23" s="63"/>
      <c r="F23" s="63"/>
      <c r="G23" s="63"/>
      <c r="H23" s="63"/>
      <c r="I23" s="63"/>
      <c r="J23" s="80" t="s">
        <v>42</v>
      </c>
      <c r="K23" s="136">
        <v>1</v>
      </c>
      <c r="L23" s="137">
        <v>0</v>
      </c>
      <c r="M23" s="63"/>
      <c r="N23" s="63"/>
      <c r="O23" s="31"/>
      <c r="P23" s="31"/>
      <c r="Q23" s="31"/>
      <c r="R23" s="31"/>
      <c r="S23" s="31"/>
      <c r="T23" s="31"/>
      <c r="U23" s="31"/>
      <c r="V23" s="31"/>
      <c r="W23" s="31"/>
      <c r="X23" s="31"/>
      <c r="Y23" s="31"/>
      <c r="Z23" s="31"/>
      <c r="AA23" s="31"/>
      <c r="AB23" s="31"/>
      <c r="AC23" s="31"/>
      <c r="AD23" s="31"/>
      <c r="AE23" s="31"/>
      <c r="AF23" s="31"/>
      <c r="BQ23" s="45"/>
      <c r="BR23" s="45"/>
      <c r="CQ23" s="3"/>
      <c r="CT23"/>
      <c r="CU23"/>
      <c r="CV23"/>
      <c r="CW23"/>
    </row>
    <row r="24" spans="2:101" ht="15" thickBot="1">
      <c r="B24" s="73"/>
      <c r="C24" s="63"/>
      <c r="D24" s="63"/>
      <c r="E24" s="63"/>
      <c r="F24" s="63"/>
      <c r="G24" s="63"/>
      <c r="H24" s="63"/>
      <c r="I24" s="63"/>
      <c r="J24" s="81" t="s">
        <v>44</v>
      </c>
      <c r="K24" s="82" t="s">
        <v>45</v>
      </c>
      <c r="L24" s="83"/>
      <c r="M24" s="63"/>
      <c r="N24" s="63"/>
      <c r="O24" s="31"/>
      <c r="P24" s="31"/>
      <c r="Q24" s="31"/>
      <c r="R24" s="31"/>
      <c r="S24" s="31"/>
      <c r="T24" s="31"/>
      <c r="U24" s="31"/>
      <c r="V24" s="31"/>
      <c r="W24" s="31"/>
      <c r="X24" s="31"/>
      <c r="Y24" s="31"/>
      <c r="Z24" s="31"/>
      <c r="AA24" s="31"/>
      <c r="AB24" s="31"/>
      <c r="AC24" s="31"/>
      <c r="AD24" s="31"/>
      <c r="AE24" s="31"/>
      <c r="AF24" s="31"/>
      <c r="BQ24" s="45"/>
      <c r="BR24" s="45"/>
      <c r="CQ24" s="3"/>
      <c r="CT24"/>
      <c r="CU24"/>
      <c r="CV24"/>
      <c r="CW24"/>
    </row>
    <row r="25" spans="2:101" ht="15" thickBot="1">
      <c r="B25" s="73"/>
      <c r="C25" s="63"/>
      <c r="D25" s="63"/>
      <c r="E25" s="63"/>
      <c r="F25" s="63"/>
      <c r="G25" s="63"/>
      <c r="H25" s="63"/>
      <c r="I25" s="63"/>
      <c r="J25" s="63"/>
      <c r="K25" s="63"/>
      <c r="L25" s="63"/>
      <c r="M25" s="63"/>
      <c r="N25" s="63"/>
      <c r="O25" s="31"/>
      <c r="P25" s="31"/>
      <c r="Q25" s="31"/>
      <c r="R25" s="31"/>
      <c r="S25" s="31"/>
      <c r="T25" s="31"/>
      <c r="U25" s="31"/>
      <c r="V25" s="31"/>
      <c r="W25" s="31"/>
      <c r="X25" s="31"/>
      <c r="Y25" s="31"/>
      <c r="Z25" s="31"/>
      <c r="AA25" s="31"/>
      <c r="AB25" s="31"/>
      <c r="AC25" s="31"/>
      <c r="AD25" s="31"/>
      <c r="AE25" s="31"/>
      <c r="AF25" s="31"/>
      <c r="BQ25" s="45"/>
      <c r="BR25" s="45"/>
      <c r="CQ25" s="3"/>
      <c r="CT25"/>
      <c r="CU25"/>
      <c r="CV25"/>
      <c r="CW25"/>
    </row>
    <row r="26" spans="2:101" ht="21" thickBot="1">
      <c r="B26" s="74" t="s">
        <v>30</v>
      </c>
      <c r="C26" s="84" t="s">
        <v>14</v>
      </c>
      <c r="D26" s="49" t="s">
        <v>15</v>
      </c>
      <c r="E26" s="49" t="s">
        <v>16</v>
      </c>
      <c r="F26" s="53" t="str">
        <f>CONCATENATE(L1,"% LC (", L3,")")</f>
        <v>95.0% LC (Score)</v>
      </c>
      <c r="G26" s="50" t="str">
        <f>CONCATENATE(L1,"% UC (",L3,")")</f>
        <v>95.0% UC (Score)</v>
      </c>
      <c r="H26" s="85" t="s">
        <v>20</v>
      </c>
      <c r="I26" s="53" t="s">
        <v>21</v>
      </c>
      <c r="J26" s="53" t="str">
        <f>CONCATENATE("Fleiss' Kappa ",L1, "% LC")</f>
        <v>Fleiss' Kappa 95.0% LC</v>
      </c>
      <c r="K26" s="51" t="str">
        <f>CONCATENATE("Fleiss' Kappa ",L1, "% UC")</f>
        <v>Fleiss' Kappa 95.0% UC</v>
      </c>
      <c r="L26" s="63"/>
      <c r="M26" s="63"/>
      <c r="N26" s="63"/>
      <c r="O26" s="31"/>
      <c r="P26" s="31"/>
      <c r="Q26" s="31"/>
      <c r="R26" s="31"/>
      <c r="S26" s="31"/>
      <c r="T26" s="31"/>
      <c r="U26" s="31"/>
      <c r="V26" s="31"/>
      <c r="W26" s="31"/>
      <c r="X26" s="31"/>
      <c r="Y26" s="31"/>
      <c r="Z26" s="31"/>
      <c r="AA26" s="31"/>
      <c r="AB26" s="31"/>
      <c r="AC26" s="31"/>
      <c r="AD26" s="31"/>
      <c r="AE26" s="31"/>
      <c r="AF26" s="31"/>
      <c r="BQ26" s="45"/>
      <c r="BR26" s="45"/>
      <c r="CQ26" s="3"/>
      <c r="CT26"/>
      <c r="CU26"/>
      <c r="CV26"/>
      <c r="CW26"/>
    </row>
    <row r="27" spans="2:101" ht="15" thickBot="1">
      <c r="B27" s="86"/>
      <c r="C27" s="87">
        <v>10</v>
      </c>
      <c r="D27" s="88">
        <v>7</v>
      </c>
      <c r="E27" s="89">
        <v>70</v>
      </c>
      <c r="F27" s="89">
        <v>39.677814746114535</v>
      </c>
      <c r="G27" s="90">
        <v>89.220873259369895</v>
      </c>
      <c r="H27" s="91">
        <v>0.62489343563512356</v>
      </c>
      <c r="I27" s="92">
        <v>6.4787804824821164E-7</v>
      </c>
      <c r="J27" s="93">
        <v>0.37186317325879159</v>
      </c>
      <c r="K27" s="94">
        <v>0.87792369801145553</v>
      </c>
      <c r="L27" s="63"/>
      <c r="M27" s="63"/>
      <c r="N27" s="63"/>
      <c r="O27" s="31"/>
      <c r="P27" s="31"/>
      <c r="Q27" s="31"/>
      <c r="R27" s="31"/>
      <c r="S27" s="31"/>
      <c r="T27" s="31"/>
      <c r="U27" s="31"/>
      <c r="V27" s="31"/>
      <c r="W27" s="31"/>
      <c r="X27" s="31"/>
      <c r="Y27" s="31"/>
      <c r="Z27" s="31"/>
      <c r="AA27" s="31"/>
      <c r="AB27" s="31"/>
      <c r="AC27" s="31"/>
      <c r="AD27" s="31"/>
      <c r="AE27" s="31"/>
      <c r="AF27" s="31"/>
      <c r="BQ27" s="45"/>
      <c r="BR27" s="45"/>
      <c r="CQ27" s="3"/>
      <c r="CT27"/>
      <c r="CU27"/>
      <c r="CV27"/>
      <c r="CW27"/>
    </row>
    <row r="28" spans="2:101" ht="15" thickBot="1">
      <c r="B28" s="162"/>
      <c r="C28" s="130"/>
      <c r="D28" s="130"/>
      <c r="E28" s="130"/>
      <c r="F28" s="129"/>
      <c r="G28" s="130"/>
      <c r="H28" s="138"/>
      <c r="I28" s="138"/>
      <c r="J28" s="139"/>
      <c r="K28" s="139"/>
      <c r="L28" s="63"/>
      <c r="M28" s="63"/>
      <c r="N28" s="63"/>
      <c r="O28" s="31"/>
      <c r="P28" s="31"/>
      <c r="Q28" s="31"/>
      <c r="R28" s="31"/>
      <c r="S28" s="31"/>
      <c r="T28" s="31"/>
      <c r="U28" s="31"/>
      <c r="V28" s="31"/>
      <c r="W28" s="31"/>
      <c r="X28" s="31"/>
      <c r="Y28" s="31"/>
      <c r="Z28" s="31"/>
      <c r="AA28" s="31"/>
      <c r="AB28" s="31"/>
      <c r="AC28" s="31"/>
      <c r="AD28" s="31"/>
      <c r="AE28" s="31"/>
      <c r="AF28" s="31"/>
      <c r="BQ28" s="45"/>
      <c r="BR28" s="45"/>
      <c r="CQ28" s="3"/>
      <c r="CT28"/>
      <c r="CU28"/>
      <c r="CV28"/>
      <c r="CW28"/>
    </row>
    <row r="29" spans="2:101" ht="21" thickBot="1">
      <c r="B29" s="86" t="s">
        <v>43</v>
      </c>
      <c r="C29" s="95" t="s">
        <v>14</v>
      </c>
      <c r="D29" s="96" t="s">
        <v>15</v>
      </c>
      <c r="E29" s="96" t="s">
        <v>16</v>
      </c>
      <c r="F29" s="53" t="str">
        <f>CONCATENATE(L1,"% LC (", L3,")")</f>
        <v>95.0% LC (Score)</v>
      </c>
      <c r="G29" s="50" t="str">
        <f>CONCATENATE(L1,"% UC (", L3,")")</f>
        <v>95.0% UC (Score)</v>
      </c>
      <c r="H29" s="85" t="s">
        <v>20</v>
      </c>
      <c r="I29" s="97" t="s">
        <v>21</v>
      </c>
      <c r="J29" s="97" t="str">
        <f>CONCATENATE("Fleiss' Kappa ",L1, "% LC")</f>
        <v>Fleiss' Kappa 95.0% LC</v>
      </c>
      <c r="K29" s="98" t="str">
        <f>CONCATENATE("Fleiss' Kappa ",L1, "% UC")</f>
        <v>Fleiss' Kappa 95.0% UC</v>
      </c>
      <c r="L29" s="63"/>
      <c r="M29" s="63"/>
      <c r="N29" s="63"/>
      <c r="O29" s="31"/>
      <c r="P29" s="31"/>
      <c r="Q29" s="31"/>
      <c r="R29" s="31"/>
      <c r="S29" s="31"/>
      <c r="T29" s="31"/>
      <c r="U29" s="31"/>
      <c r="V29" s="31"/>
      <c r="W29" s="31"/>
      <c r="X29" s="31"/>
      <c r="Y29" s="31"/>
      <c r="Z29" s="31"/>
      <c r="AA29" s="31"/>
      <c r="AB29" s="31"/>
      <c r="AC29" s="31"/>
      <c r="AD29" s="31"/>
      <c r="AE29" s="31"/>
      <c r="AF29" s="31"/>
      <c r="BQ29" s="45"/>
      <c r="BR29" s="45"/>
      <c r="CP29" s="3"/>
      <c r="CQ29" s="3"/>
    </row>
    <row r="30" spans="2:101" ht="13" thickBot="1">
      <c r="B30" s="99"/>
      <c r="C30" s="100">
        <v>10</v>
      </c>
      <c r="D30" s="101">
        <v>5</v>
      </c>
      <c r="E30" s="102">
        <v>50</v>
      </c>
      <c r="F30" s="102">
        <v>23.6593090512564</v>
      </c>
      <c r="G30" s="103">
        <v>76.340690948743585</v>
      </c>
      <c r="H30" s="91">
        <v>0.32266483516483513</v>
      </c>
      <c r="I30" s="92">
        <v>2.0639750839643992E-2</v>
      </c>
      <c r="J30" s="93">
        <v>1.2767319012554346E-2</v>
      </c>
      <c r="K30" s="140">
        <v>0.63256235131711591</v>
      </c>
      <c r="L30" s="63"/>
      <c r="M30" s="63"/>
      <c r="N30" s="63"/>
      <c r="O30" s="31"/>
      <c r="P30" s="31"/>
      <c r="Q30" s="31"/>
      <c r="R30" s="31"/>
      <c r="S30" s="31"/>
      <c r="T30" s="31"/>
      <c r="U30" s="31"/>
      <c r="V30" s="31"/>
      <c r="W30" s="31"/>
      <c r="X30" s="31"/>
      <c r="Y30" s="31"/>
      <c r="Z30" s="31"/>
      <c r="AA30" s="31"/>
      <c r="AB30" s="31"/>
      <c r="AC30" s="31"/>
      <c r="AD30" s="31"/>
      <c r="AE30" s="31"/>
      <c r="AF30" s="31"/>
      <c r="BQ30" s="45"/>
      <c r="BR30" s="45"/>
      <c r="CP30" s="3"/>
      <c r="CQ30" s="3"/>
    </row>
    <row r="31" spans="2:101">
      <c r="B31" s="73"/>
      <c r="C31" s="63"/>
      <c r="D31" s="63"/>
      <c r="E31" s="63"/>
      <c r="F31" s="63"/>
      <c r="G31" s="63"/>
      <c r="H31" s="63"/>
      <c r="I31" s="63"/>
      <c r="J31" s="63"/>
      <c r="K31" s="63"/>
      <c r="L31" s="63"/>
      <c r="M31" s="63"/>
      <c r="N31" s="63"/>
      <c r="O31" s="31"/>
      <c r="P31" s="31"/>
      <c r="Q31" s="31"/>
      <c r="R31" s="31"/>
      <c r="S31" s="31"/>
      <c r="T31" s="31"/>
      <c r="U31" s="31"/>
      <c r="V31" s="31"/>
      <c r="W31" s="31"/>
      <c r="X31" s="31"/>
      <c r="Y31" s="31"/>
      <c r="Z31" s="31"/>
      <c r="AA31" s="31"/>
      <c r="AB31" s="31"/>
      <c r="AC31" s="31"/>
      <c r="AD31" s="31"/>
      <c r="AE31" s="31"/>
      <c r="AF31" s="31"/>
      <c r="BQ31" s="45"/>
      <c r="BR31" s="45"/>
      <c r="CP31" s="3"/>
      <c r="CQ31" s="3"/>
    </row>
    <row r="32" spans="2:101" ht="13" thickBot="1">
      <c r="B32" s="169" t="s">
        <v>31</v>
      </c>
      <c r="C32" s="104"/>
      <c r="D32" s="104"/>
      <c r="E32" s="105"/>
      <c r="F32" s="129"/>
      <c r="G32" s="105"/>
      <c r="H32" s="106"/>
      <c r="I32" s="107"/>
      <c r="J32" s="63"/>
      <c r="K32" s="63"/>
      <c r="L32" s="63"/>
      <c r="M32" s="63"/>
      <c r="N32" s="63"/>
      <c r="O32" s="31"/>
      <c r="P32" s="31"/>
      <c r="Q32" s="31"/>
      <c r="R32" s="31"/>
      <c r="S32" s="31"/>
      <c r="T32" s="31"/>
      <c r="U32" s="31"/>
      <c r="V32" s="31"/>
      <c r="W32" s="31"/>
      <c r="X32" s="31"/>
      <c r="Y32" s="31"/>
      <c r="Z32" s="31"/>
      <c r="AA32" s="31"/>
      <c r="AB32" s="31"/>
      <c r="AC32" s="31"/>
      <c r="AD32" s="31"/>
      <c r="AE32" s="31"/>
      <c r="AF32" s="31"/>
      <c r="BQ32" s="45"/>
      <c r="BR32" s="45"/>
      <c r="CP32" s="3"/>
      <c r="CQ32" s="3"/>
    </row>
    <row r="33" spans="2:95" ht="21" thickBot="1">
      <c r="B33" s="74" t="s">
        <v>35</v>
      </c>
      <c r="C33" s="48" t="s">
        <v>14</v>
      </c>
      <c r="D33" s="49" t="s">
        <v>15</v>
      </c>
      <c r="E33" s="49" t="s">
        <v>16</v>
      </c>
      <c r="F33" s="50" t="str">
        <f>CONCATENATE(L1,"% LC (", L3,")")</f>
        <v>95.0% LC (Score)</v>
      </c>
      <c r="G33" s="51" t="str">
        <f>CONCATENATE(L1,"% UC (", L3,")")</f>
        <v>95.0% UC (Score)</v>
      </c>
      <c r="H33" s="52" t="s">
        <v>20</v>
      </c>
      <c r="I33" s="53" t="s">
        <v>21</v>
      </c>
      <c r="J33" s="53" t="str">
        <f>CONCATENATE("Fleiss' Kappa ",L1, "% LC")</f>
        <v>Fleiss' Kappa 95.0% LC</v>
      </c>
      <c r="K33" s="51" t="str">
        <f>CONCATENATE("Fleiss' Kappa ",L1, "% UC")</f>
        <v>Fleiss' Kappa 95.0% UC</v>
      </c>
      <c r="L33" s="63"/>
      <c r="M33" s="63"/>
      <c r="N33" s="63"/>
      <c r="O33" s="31"/>
      <c r="P33" s="31"/>
      <c r="Q33" s="31"/>
      <c r="R33" s="31"/>
      <c r="S33" s="31"/>
      <c r="T33" s="31"/>
      <c r="U33" s="31"/>
      <c r="V33" s="31"/>
      <c r="W33" s="31"/>
      <c r="X33" s="31"/>
      <c r="Y33" s="31"/>
      <c r="Z33" s="31"/>
      <c r="AA33" s="31"/>
      <c r="AB33" s="31"/>
      <c r="AC33" s="31"/>
      <c r="AD33" s="31"/>
      <c r="AE33" s="31"/>
      <c r="AF33" s="31"/>
      <c r="BQ33" s="45"/>
      <c r="BR33" s="45"/>
      <c r="CP33" s="3"/>
      <c r="CQ33" s="3"/>
    </row>
    <row r="34" spans="2:95">
      <c r="B34" s="160" t="s">
        <v>4</v>
      </c>
      <c r="C34" s="54">
        <v>20</v>
      </c>
      <c r="D34" s="55">
        <v>14</v>
      </c>
      <c r="E34" s="56">
        <v>70</v>
      </c>
      <c r="F34" s="57">
        <v>48.102718164647648</v>
      </c>
      <c r="G34" s="58">
        <v>85.452275513239556</v>
      </c>
      <c r="H34" s="59">
        <v>0.3939393939393937</v>
      </c>
      <c r="I34" s="60">
        <v>3.9055728367541565E-2</v>
      </c>
      <c r="J34" s="61">
        <v>-4.4321876348897005E-2</v>
      </c>
      <c r="K34" s="62">
        <v>0.83220066422768446</v>
      </c>
      <c r="L34" s="63"/>
      <c r="M34" s="63"/>
      <c r="N34" s="63"/>
      <c r="O34" s="31"/>
      <c r="P34" s="31"/>
      <c r="Q34" s="31"/>
      <c r="R34" s="31"/>
      <c r="S34" s="31"/>
      <c r="T34" s="31"/>
      <c r="U34" s="31"/>
      <c r="V34" s="31"/>
      <c r="W34" s="31"/>
      <c r="X34" s="31"/>
      <c r="Y34" s="31"/>
      <c r="Z34" s="31"/>
      <c r="AA34" s="31"/>
      <c r="AB34" s="31"/>
      <c r="AC34" s="31"/>
      <c r="AD34" s="31"/>
      <c r="AE34" s="31"/>
      <c r="AF34" s="31"/>
      <c r="BQ34" s="45"/>
      <c r="BR34" s="45"/>
      <c r="CP34" s="3"/>
      <c r="CQ34" s="3"/>
    </row>
    <row r="35" spans="2:95" ht="13" thickBot="1">
      <c r="B35" s="161" t="s">
        <v>5</v>
      </c>
      <c r="C35" s="64">
        <v>20</v>
      </c>
      <c r="D35" s="65">
        <v>13</v>
      </c>
      <c r="E35" s="66">
        <v>65</v>
      </c>
      <c r="F35" s="67">
        <v>43.285427668523624</v>
      </c>
      <c r="G35" s="68">
        <v>81.880817589891791</v>
      </c>
      <c r="H35" s="75">
        <v>0.25333333333333335</v>
      </c>
      <c r="I35" s="76">
        <v>0.1286194925905132</v>
      </c>
      <c r="J35" s="71">
        <v>-0.18492793695495735</v>
      </c>
      <c r="K35" s="72">
        <v>0.69159460362162406</v>
      </c>
      <c r="L35" s="63"/>
      <c r="M35" s="63"/>
      <c r="N35" s="63"/>
      <c r="O35" s="31"/>
      <c r="P35" s="31"/>
      <c r="Q35" s="31"/>
      <c r="R35" s="31"/>
      <c r="S35" s="31"/>
      <c r="T35" s="31"/>
      <c r="U35" s="31"/>
      <c r="V35" s="31"/>
      <c r="W35" s="31"/>
      <c r="X35" s="31"/>
      <c r="Y35" s="31"/>
      <c r="Z35" s="31"/>
      <c r="AA35" s="31"/>
      <c r="AB35" s="31"/>
      <c r="AC35" s="31"/>
      <c r="AD35" s="31"/>
      <c r="AE35" s="31"/>
      <c r="AF35" s="31"/>
      <c r="BQ35" s="45"/>
      <c r="BR35" s="45"/>
      <c r="CP35" s="3"/>
      <c r="CQ35" s="3"/>
    </row>
    <row r="36" spans="2:95" ht="13" thickBot="1">
      <c r="B36" s="73"/>
      <c r="C36" s="63"/>
      <c r="D36" s="63"/>
      <c r="E36" s="63"/>
      <c r="F36" s="63"/>
      <c r="G36" s="63"/>
      <c r="H36" s="63"/>
      <c r="I36" s="63"/>
      <c r="J36" s="63"/>
      <c r="K36" s="63"/>
      <c r="L36" s="63"/>
      <c r="M36" s="63"/>
      <c r="N36" s="63"/>
      <c r="O36" s="31"/>
      <c r="P36" s="31"/>
      <c r="Q36" s="31"/>
      <c r="R36" s="31"/>
      <c r="S36" s="31"/>
      <c r="T36" s="31"/>
      <c r="U36" s="31"/>
      <c r="V36" s="31"/>
      <c r="W36" s="31"/>
      <c r="X36" s="31"/>
      <c r="Y36" s="31"/>
      <c r="Z36" s="31"/>
      <c r="AA36" s="31"/>
      <c r="AB36" s="31"/>
      <c r="AC36" s="31"/>
      <c r="AD36" s="31"/>
      <c r="AE36" s="31"/>
      <c r="AF36" s="31"/>
      <c r="BQ36" s="45"/>
      <c r="BR36" s="45"/>
      <c r="CP36" s="3"/>
      <c r="CQ36" s="3"/>
    </row>
    <row r="37" spans="2:95" ht="21" thickBot="1">
      <c r="B37" s="86" t="s">
        <v>36</v>
      </c>
      <c r="C37" s="84" t="s">
        <v>14</v>
      </c>
      <c r="D37" s="49" t="s">
        <v>15</v>
      </c>
      <c r="E37" s="49" t="s">
        <v>16</v>
      </c>
      <c r="F37" s="53" t="str">
        <f>CONCATENATE(L1,"% LC (", L3,")")</f>
        <v>95.0% LC (Score)</v>
      </c>
      <c r="G37" s="50" t="str">
        <f>CONCATENATE(L1,"% UC (", L3,")")</f>
        <v>95.0% UC (Score)</v>
      </c>
      <c r="H37" s="85" t="s">
        <v>20</v>
      </c>
      <c r="I37" s="53" t="s">
        <v>21</v>
      </c>
      <c r="J37" s="53" t="str">
        <f>CONCATENATE("Fleiss' Kappa ",L1, "% LC")</f>
        <v>Fleiss' Kappa 95.0% LC</v>
      </c>
      <c r="K37" s="51" t="str">
        <f>CONCATENATE("Fleiss' Kappa ",L1, "% UC")</f>
        <v>Fleiss' Kappa 95.0% UC</v>
      </c>
      <c r="L37" s="63"/>
      <c r="M37" s="63"/>
      <c r="N37" s="63"/>
      <c r="O37" s="31"/>
      <c r="P37" s="31"/>
      <c r="Q37" s="31"/>
      <c r="R37" s="31"/>
      <c r="S37" s="31"/>
      <c r="T37" s="31"/>
      <c r="U37" s="31"/>
      <c r="V37" s="31"/>
      <c r="W37" s="31"/>
      <c r="X37" s="31"/>
      <c r="Y37" s="31"/>
      <c r="Z37" s="31"/>
      <c r="AA37" s="31"/>
      <c r="AB37" s="31"/>
      <c r="AC37" s="31"/>
      <c r="AD37" s="31"/>
      <c r="AE37" s="31"/>
      <c r="AF37" s="31"/>
      <c r="BQ37" s="45"/>
      <c r="BR37" s="45"/>
      <c r="CP37" s="3"/>
      <c r="CQ37" s="3"/>
    </row>
    <row r="38" spans="2:95" ht="13" thickBot="1">
      <c r="B38" s="108"/>
      <c r="C38" s="87">
        <v>40</v>
      </c>
      <c r="D38" s="88">
        <v>27</v>
      </c>
      <c r="E38" s="89">
        <v>67.5</v>
      </c>
      <c r="F38" s="89">
        <v>52.017746189877677</v>
      </c>
      <c r="G38" s="90">
        <v>79.915497768217307</v>
      </c>
      <c r="H38" s="91">
        <v>0.329464861379755</v>
      </c>
      <c r="I38" s="92">
        <v>1.8592879205652384E-2</v>
      </c>
      <c r="J38" s="93">
        <v>1.956734522747422E-2</v>
      </c>
      <c r="K38" s="140">
        <v>0.63936237753203584</v>
      </c>
      <c r="L38" s="63"/>
      <c r="M38" s="63"/>
      <c r="N38" s="63"/>
      <c r="O38" s="31"/>
      <c r="P38" s="31"/>
      <c r="Q38" s="31"/>
      <c r="R38" s="31"/>
      <c r="S38" s="31"/>
      <c r="T38" s="31"/>
      <c r="U38" s="31"/>
      <c r="V38" s="31"/>
      <c r="W38" s="31"/>
      <c r="X38" s="31"/>
      <c r="Y38" s="31"/>
      <c r="Z38" s="31"/>
      <c r="AA38" s="31"/>
      <c r="AB38" s="31"/>
      <c r="AC38" s="31"/>
      <c r="AD38" s="31"/>
      <c r="AE38" s="31"/>
      <c r="AF38" s="31"/>
      <c r="BQ38" s="45"/>
      <c r="BR38" s="45"/>
      <c r="CP38" s="3"/>
      <c r="CQ38" s="3"/>
    </row>
    <row r="39" spans="2:95" ht="13" thickBot="1">
      <c r="B39" s="73"/>
      <c r="C39" s="63"/>
      <c r="D39" s="63"/>
      <c r="E39" s="63"/>
      <c r="F39" s="63"/>
      <c r="G39" s="63"/>
      <c r="H39" s="63"/>
      <c r="I39" s="63"/>
      <c r="J39" s="63"/>
      <c r="K39" s="63"/>
      <c r="L39" s="63"/>
      <c r="M39" s="63"/>
      <c r="N39" s="63"/>
      <c r="O39" s="31"/>
      <c r="P39" s="31"/>
      <c r="Q39" s="31"/>
      <c r="R39" s="31"/>
      <c r="S39" s="31"/>
      <c r="T39" s="31"/>
      <c r="U39" s="31"/>
      <c r="V39" s="31"/>
      <c r="W39" s="31"/>
      <c r="X39" s="31"/>
      <c r="Y39" s="31"/>
      <c r="Z39" s="31"/>
      <c r="AA39" s="31"/>
      <c r="AB39" s="31"/>
      <c r="AC39" s="31"/>
      <c r="AD39" s="31"/>
      <c r="AE39" s="31"/>
      <c r="AF39" s="31"/>
      <c r="BQ39" s="45"/>
      <c r="BR39" s="45"/>
      <c r="CP39" s="3"/>
      <c r="CQ39" s="3"/>
    </row>
    <row r="40" spans="2:95" ht="21" thickBot="1">
      <c r="B40" s="86" t="s">
        <v>37</v>
      </c>
      <c r="C40" s="109" t="s">
        <v>23</v>
      </c>
      <c r="D40" s="110" t="str">
        <f>CONCATENATE("# Inspected (",M1,")")</f>
        <v># Inspected (1)</v>
      </c>
      <c r="E40" s="110" t="s">
        <v>24</v>
      </c>
      <c r="F40" s="110" t="s">
        <v>25</v>
      </c>
      <c r="G40" s="110" t="str">
        <f>CONCATENATE("# Inspected (",M2,")")</f>
        <v># Inspected (0)</v>
      </c>
      <c r="H40" s="111" t="s">
        <v>26</v>
      </c>
      <c r="I40" s="63"/>
      <c r="J40" s="131" t="s">
        <v>38</v>
      </c>
      <c r="K40" s="132"/>
      <c r="L40" s="133"/>
      <c r="M40" s="63"/>
      <c r="N40" s="63"/>
      <c r="O40" s="31"/>
      <c r="P40" s="31"/>
      <c r="Q40" s="31"/>
      <c r="R40" s="31"/>
      <c r="S40" s="31"/>
      <c r="T40" s="31"/>
      <c r="U40" s="31"/>
      <c r="V40" s="31"/>
      <c r="W40" s="31"/>
      <c r="X40" s="31"/>
      <c r="Y40" s="31"/>
      <c r="Z40" s="31"/>
      <c r="AA40" s="31"/>
      <c r="AB40" s="31"/>
      <c r="AC40" s="31"/>
      <c r="AD40" s="31"/>
      <c r="AE40" s="31"/>
      <c r="AF40" s="31"/>
      <c r="CP40" s="3"/>
      <c r="CQ40" s="3"/>
    </row>
    <row r="41" spans="2:95" ht="12.75" customHeight="1" thickBot="1">
      <c r="B41" s="163" t="s">
        <v>4</v>
      </c>
      <c r="C41" s="112">
        <v>4</v>
      </c>
      <c r="D41" s="113">
        <v>12</v>
      </c>
      <c r="E41" s="114">
        <v>33.333333333333329</v>
      </c>
      <c r="F41" s="113">
        <v>2</v>
      </c>
      <c r="G41" s="113">
        <v>8</v>
      </c>
      <c r="H41" s="115">
        <v>25</v>
      </c>
      <c r="I41" s="63"/>
      <c r="J41" s="116" t="s">
        <v>32</v>
      </c>
      <c r="K41" s="33" t="s">
        <v>33</v>
      </c>
      <c r="L41" s="39" t="s">
        <v>34</v>
      </c>
      <c r="M41" s="63"/>
      <c r="N41" s="63"/>
      <c r="O41" s="31"/>
      <c r="P41" s="31"/>
      <c r="Q41" s="31"/>
      <c r="R41" s="31"/>
      <c r="S41" s="31"/>
      <c r="T41" s="31"/>
      <c r="U41" s="31"/>
      <c r="V41" s="31"/>
      <c r="W41" s="31"/>
      <c r="X41" s="31"/>
      <c r="Y41" s="31"/>
      <c r="Z41" s="31"/>
      <c r="AA41" s="31"/>
      <c r="AB41" s="31"/>
      <c r="AC41" s="31"/>
      <c r="AD41" s="31"/>
      <c r="AE41" s="31"/>
      <c r="AF41" s="31"/>
      <c r="CP41" s="3"/>
      <c r="CQ41" s="3"/>
    </row>
    <row r="42" spans="2:95" ht="13" thickBot="1">
      <c r="B42" s="161" t="s">
        <v>5</v>
      </c>
      <c r="C42" s="117">
        <v>3</v>
      </c>
      <c r="D42" s="118">
        <v>12</v>
      </c>
      <c r="E42" s="119">
        <v>25</v>
      </c>
      <c r="F42" s="118">
        <v>4</v>
      </c>
      <c r="G42" s="118">
        <v>8</v>
      </c>
      <c r="H42" s="120">
        <v>50</v>
      </c>
      <c r="I42" s="63"/>
      <c r="J42" s="79" t="s">
        <v>41</v>
      </c>
      <c r="K42" s="36">
        <f>M2</f>
        <v>0</v>
      </c>
      <c r="L42" s="37">
        <f>M1</f>
        <v>1</v>
      </c>
      <c r="M42" s="63"/>
      <c r="N42" s="63"/>
      <c r="O42" s="31"/>
      <c r="P42" s="31"/>
      <c r="Q42" s="31"/>
      <c r="R42" s="31"/>
      <c r="S42" s="31"/>
      <c r="T42" s="31"/>
      <c r="U42" s="31"/>
      <c r="V42" s="31"/>
      <c r="W42" s="31"/>
      <c r="X42" s="31"/>
      <c r="Y42" s="31"/>
      <c r="Z42" s="31"/>
      <c r="AA42" s="31"/>
      <c r="AB42" s="31"/>
      <c r="AC42" s="31"/>
      <c r="AD42" s="31"/>
      <c r="AE42" s="31"/>
      <c r="AF42" s="31"/>
      <c r="CP42" s="3"/>
      <c r="CQ42" s="3"/>
    </row>
    <row r="43" spans="2:95" ht="13" thickBot="1">
      <c r="B43" s="73"/>
      <c r="C43" s="63"/>
      <c r="D43" s="63"/>
      <c r="E43" s="63"/>
      <c r="F43" s="63"/>
      <c r="G43" s="63"/>
      <c r="H43" s="63"/>
      <c r="I43" s="63"/>
      <c r="J43" s="121" t="s">
        <v>42</v>
      </c>
      <c r="K43" s="40">
        <f>M1</f>
        <v>1</v>
      </c>
      <c r="L43" s="41">
        <f>M2</f>
        <v>0</v>
      </c>
      <c r="M43" s="63"/>
      <c r="N43" s="63"/>
      <c r="O43" s="31"/>
      <c r="P43" s="31"/>
      <c r="Q43" s="31"/>
      <c r="R43" s="31"/>
      <c r="S43" s="31"/>
      <c r="T43" s="31"/>
      <c r="U43" s="31"/>
      <c r="V43" s="31"/>
      <c r="W43" s="31"/>
      <c r="X43" s="31"/>
      <c r="Y43" s="31"/>
      <c r="Z43" s="31"/>
      <c r="AA43" s="31"/>
      <c r="AB43" s="31"/>
      <c r="AC43" s="31"/>
      <c r="AD43" s="31"/>
      <c r="AE43" s="31"/>
      <c r="AF43" s="31"/>
      <c r="CP43" s="3"/>
      <c r="CQ43" s="3"/>
    </row>
    <row r="44" spans="2:95" ht="21" thickBot="1">
      <c r="B44" s="74" t="s">
        <v>39</v>
      </c>
      <c r="C44" s="77" t="s">
        <v>23</v>
      </c>
      <c r="D44" s="53" t="str">
        <f>CONCATENATE("# Inspected (",M1,")")</f>
        <v># Inspected (1)</v>
      </c>
      <c r="E44" s="122" t="s">
        <v>24</v>
      </c>
      <c r="F44" s="53" t="s">
        <v>25</v>
      </c>
      <c r="G44" s="53" t="str">
        <f>CONCATENATE("# Inspected (",M2,")")</f>
        <v># Inspected (0)</v>
      </c>
      <c r="H44" s="123" t="s">
        <v>26</v>
      </c>
      <c r="I44" s="63"/>
      <c r="J44" s="63"/>
      <c r="K44" s="63"/>
      <c r="L44" s="63"/>
      <c r="M44" s="63"/>
      <c r="N44" s="63"/>
      <c r="O44" s="31"/>
      <c r="P44" s="31"/>
      <c r="Q44" s="31"/>
      <c r="R44" s="31"/>
      <c r="S44" s="31"/>
      <c r="T44" s="31"/>
      <c r="U44" s="31"/>
      <c r="V44" s="31"/>
      <c r="W44" s="31"/>
      <c r="X44" s="31"/>
      <c r="Y44" s="31"/>
      <c r="Z44" s="31"/>
      <c r="AA44" s="31"/>
      <c r="AB44" s="31"/>
      <c r="AC44" s="31"/>
      <c r="AD44" s="31"/>
      <c r="AE44" s="31"/>
      <c r="AF44" s="31"/>
      <c r="CP44" s="3"/>
      <c r="CQ44" s="3"/>
    </row>
    <row r="45" spans="2:95" ht="13" thickBot="1">
      <c r="B45" s="86"/>
      <c r="C45" s="87">
        <v>7</v>
      </c>
      <c r="D45" s="88">
        <v>24</v>
      </c>
      <c r="E45" s="124">
        <v>29.166666666666668</v>
      </c>
      <c r="F45" s="125">
        <v>6</v>
      </c>
      <c r="G45" s="125">
        <v>16</v>
      </c>
      <c r="H45" s="126">
        <v>37.5</v>
      </c>
      <c r="I45" s="63"/>
      <c r="J45" s="63"/>
      <c r="K45" s="63"/>
      <c r="L45" s="63"/>
      <c r="M45" s="63"/>
      <c r="N45" s="63"/>
      <c r="O45" s="31"/>
      <c r="P45" s="31"/>
      <c r="Q45" s="31"/>
      <c r="R45" s="31"/>
      <c r="S45" s="31"/>
      <c r="T45" s="31"/>
      <c r="U45" s="31"/>
      <c r="V45" s="31"/>
      <c r="W45" s="31"/>
      <c r="X45" s="31"/>
      <c r="Y45" s="31"/>
      <c r="Z45" s="31"/>
      <c r="AA45" s="31"/>
      <c r="AB45" s="31"/>
      <c r="AC45" s="31"/>
      <c r="AD45" s="31"/>
      <c r="AE45" s="31"/>
      <c r="AF45" s="31"/>
      <c r="CP45" s="3"/>
      <c r="CQ45" s="3"/>
    </row>
    <row r="46" spans="2:95" ht="13" thickBot="1">
      <c r="B46" s="73"/>
      <c r="C46" s="63"/>
      <c r="D46" s="63"/>
      <c r="E46" s="63"/>
      <c r="F46" s="63"/>
      <c r="G46" s="63"/>
      <c r="H46" s="63"/>
      <c r="I46" s="63"/>
      <c r="J46" s="63"/>
      <c r="K46" s="63"/>
      <c r="L46" s="63"/>
      <c r="M46" s="63"/>
      <c r="N46" s="63"/>
      <c r="O46" s="31"/>
      <c r="P46" s="31"/>
      <c r="Q46" s="31"/>
      <c r="R46" s="31"/>
      <c r="S46" s="31"/>
      <c r="T46" s="31"/>
      <c r="U46" s="31"/>
      <c r="V46" s="31"/>
      <c r="W46" s="31"/>
      <c r="X46" s="31"/>
      <c r="Y46" s="31"/>
      <c r="Z46" s="31"/>
      <c r="AA46" s="31"/>
      <c r="AB46" s="31"/>
      <c r="AC46" s="31"/>
      <c r="AD46" s="31"/>
      <c r="AE46" s="31"/>
      <c r="AF46" s="31"/>
      <c r="CP46" s="3"/>
      <c r="CQ46" s="3"/>
    </row>
    <row r="47" spans="2:95" ht="13" thickBot="1">
      <c r="B47" s="86" t="s">
        <v>40</v>
      </c>
      <c r="C47" s="77" t="str">
        <f>CONCATENATE("Standard (",N1,")")</f>
        <v>Standard (0)</v>
      </c>
      <c r="D47" s="51" t="str">
        <f>CONCATENATE("Standard (",N2,")")</f>
        <v>Standard (1)</v>
      </c>
      <c r="E47" s="63"/>
      <c r="F47" s="63"/>
      <c r="G47" s="63"/>
      <c r="H47" s="63"/>
      <c r="I47" s="63"/>
      <c r="J47" s="63"/>
      <c r="K47" s="63"/>
      <c r="L47" s="63"/>
      <c r="M47" s="63"/>
      <c r="N47" s="63"/>
      <c r="O47" s="31"/>
      <c r="P47" s="31"/>
      <c r="Q47" s="31"/>
      <c r="R47" s="31"/>
      <c r="S47" s="31"/>
      <c r="T47" s="31"/>
      <c r="U47" s="31"/>
      <c r="V47" s="31"/>
      <c r="W47" s="31"/>
      <c r="X47" s="31"/>
      <c r="Y47" s="31"/>
      <c r="Z47" s="31"/>
      <c r="AA47" s="31"/>
      <c r="AB47" s="31"/>
      <c r="AC47" s="31"/>
      <c r="AD47" s="31"/>
      <c r="AE47" s="31"/>
      <c r="AF47" s="31"/>
      <c r="CP47" s="3"/>
      <c r="CQ47" s="3"/>
    </row>
    <row r="48" spans="2:95">
      <c r="B48" s="127" t="str">
        <f>CONCATENATE("Appraiser (",N1,")")</f>
        <v>Appraiser (0)</v>
      </c>
      <c r="C48" s="36">
        <v>10</v>
      </c>
      <c r="D48" s="37">
        <v>7</v>
      </c>
      <c r="E48" s="63"/>
      <c r="F48" s="63"/>
      <c r="G48" s="63"/>
      <c r="H48" s="63"/>
      <c r="I48" s="63"/>
      <c r="J48" s="63"/>
      <c r="K48" s="63"/>
      <c r="L48" s="63"/>
      <c r="M48" s="63"/>
      <c r="N48" s="63"/>
      <c r="O48" s="31"/>
      <c r="P48" s="31"/>
      <c r="Q48" s="31"/>
      <c r="R48" s="31"/>
      <c r="S48" s="31"/>
      <c r="T48" s="31"/>
      <c r="U48" s="31"/>
      <c r="V48" s="31"/>
      <c r="W48" s="31"/>
      <c r="X48" s="31"/>
      <c r="Y48" s="31"/>
      <c r="Z48" s="31"/>
      <c r="AA48" s="31"/>
      <c r="AB48" s="31"/>
      <c r="AC48" s="31"/>
      <c r="AD48" s="31"/>
      <c r="AE48" s="31"/>
      <c r="AF48" s="31"/>
      <c r="CP48" s="3"/>
      <c r="CQ48" s="3"/>
    </row>
    <row r="49" spans="2:168" ht="13" thickBot="1">
      <c r="B49" s="128" t="str">
        <f>CONCATENATE("Appraiser (",N2,")")</f>
        <v>Appraiser (1)</v>
      </c>
      <c r="C49" s="40">
        <v>6</v>
      </c>
      <c r="D49" s="41">
        <v>17</v>
      </c>
      <c r="E49" s="63"/>
      <c r="F49" s="63"/>
      <c r="G49" s="63"/>
      <c r="H49" s="63"/>
      <c r="I49" s="63"/>
      <c r="J49" s="63"/>
      <c r="K49" s="63"/>
      <c r="L49" s="63"/>
      <c r="M49" s="63"/>
      <c r="N49" s="63"/>
      <c r="O49" s="31"/>
      <c r="P49" s="31"/>
      <c r="Q49" s="31"/>
      <c r="R49" s="31"/>
      <c r="S49" s="31"/>
      <c r="T49" s="31"/>
      <c r="U49" s="31"/>
      <c r="V49" s="31"/>
      <c r="W49" s="31"/>
      <c r="X49" s="31"/>
      <c r="Y49" s="31"/>
      <c r="Z49" s="31"/>
      <c r="AA49" s="31"/>
      <c r="AB49" s="31"/>
      <c r="AC49" s="31"/>
      <c r="AD49" s="31"/>
      <c r="AE49" s="31"/>
      <c r="AF49" s="31"/>
      <c r="CP49" s="3"/>
      <c r="CQ49" s="3"/>
    </row>
    <row r="50" spans="2:168">
      <c r="B50" s="73"/>
      <c r="C50" s="63"/>
      <c r="D50" s="63"/>
      <c r="E50" s="63"/>
      <c r="F50" s="63"/>
      <c r="G50" s="63"/>
      <c r="H50" s="63"/>
      <c r="I50" s="63"/>
      <c r="J50" s="63"/>
      <c r="K50" s="63"/>
      <c r="L50" s="63"/>
      <c r="M50" s="63"/>
      <c r="N50" s="63"/>
      <c r="O50" s="31"/>
      <c r="P50" s="31"/>
      <c r="Q50" s="31"/>
      <c r="R50" s="31"/>
      <c r="S50" s="31"/>
      <c r="T50" s="31"/>
      <c r="U50" s="31"/>
      <c r="V50" s="31"/>
      <c r="W50" s="31"/>
      <c r="X50" s="31"/>
      <c r="Y50" s="31"/>
      <c r="Z50" s="31"/>
      <c r="AA50" s="31"/>
      <c r="AB50" s="31"/>
      <c r="AC50" s="31"/>
      <c r="AD50" s="31"/>
      <c r="AE50" s="31"/>
      <c r="AF50" s="31"/>
      <c r="CP50" s="3"/>
      <c r="CQ50" s="3"/>
    </row>
    <row r="51" spans="2:168" ht="13" thickBot="1">
      <c r="B51" s="168" t="s">
        <v>46</v>
      </c>
      <c r="C51" s="63"/>
      <c r="D51" s="63"/>
      <c r="E51" s="63"/>
      <c r="F51" s="63"/>
      <c r="G51" s="141"/>
      <c r="H51" s="63"/>
      <c r="I51" s="63"/>
      <c r="J51" s="63"/>
      <c r="K51" s="63"/>
      <c r="L51" s="63"/>
      <c r="M51" s="63"/>
      <c r="N51" s="63"/>
      <c r="O51" s="31"/>
      <c r="P51" s="31"/>
      <c r="Q51" s="31"/>
      <c r="R51" s="31"/>
      <c r="S51" s="31"/>
      <c r="T51" s="31"/>
      <c r="U51" s="31"/>
      <c r="V51" s="31"/>
      <c r="W51" s="31"/>
      <c r="X51" s="31"/>
      <c r="Y51" s="31"/>
      <c r="Z51" s="31"/>
      <c r="AA51" s="31"/>
      <c r="AB51" s="31"/>
      <c r="AC51" s="31"/>
      <c r="AD51" s="31"/>
      <c r="AE51" s="31"/>
      <c r="AF51" s="31"/>
      <c r="CP51" s="3"/>
      <c r="CQ51" s="3"/>
    </row>
    <row r="52" spans="2:168" ht="13" thickBot="1">
      <c r="B52" s="142" t="s">
        <v>0</v>
      </c>
      <c r="C52" s="143" t="s">
        <v>3</v>
      </c>
      <c r="D52" s="143" t="s">
        <v>47</v>
      </c>
      <c r="E52" s="143" t="s">
        <v>48</v>
      </c>
      <c r="F52" s="143" t="s">
        <v>49</v>
      </c>
      <c r="G52" s="144" t="s">
        <v>50</v>
      </c>
      <c r="H52" s="63"/>
      <c r="I52" s="63"/>
      <c r="J52" s="63"/>
      <c r="K52" s="63"/>
      <c r="L52" s="63"/>
      <c r="M52" s="63"/>
      <c r="N52" s="63"/>
      <c r="O52" s="31"/>
      <c r="P52" s="31"/>
      <c r="Q52" s="31"/>
      <c r="R52" s="31"/>
      <c r="S52" s="31"/>
      <c r="T52" s="31"/>
      <c r="U52" s="31"/>
      <c r="V52" s="31"/>
      <c r="W52" s="31"/>
      <c r="X52" s="31"/>
      <c r="Y52" s="31"/>
      <c r="Z52" s="31"/>
      <c r="AA52" s="31"/>
      <c r="AB52" s="31"/>
      <c r="AC52" s="31"/>
      <c r="AD52" s="31"/>
      <c r="AE52" s="31"/>
      <c r="AF52" s="31"/>
      <c r="CP52" s="3"/>
      <c r="CQ52" s="3"/>
    </row>
    <row r="53" spans="2:168">
      <c r="B53" s="164">
        <v>1</v>
      </c>
      <c r="C53" s="145">
        <v>0</v>
      </c>
      <c r="D53" s="146">
        <v>0</v>
      </c>
      <c r="E53" s="146">
        <v>0</v>
      </c>
      <c r="F53" s="147">
        <v>1</v>
      </c>
      <c r="G53" s="148">
        <v>1</v>
      </c>
      <c r="H53" s="63"/>
      <c r="I53" s="63"/>
      <c r="J53" s="63"/>
      <c r="K53" s="63"/>
      <c r="L53" s="63"/>
      <c r="M53" s="63"/>
      <c r="N53" s="63"/>
      <c r="O53" s="31"/>
      <c r="P53" s="31"/>
      <c r="Q53" s="31"/>
      <c r="R53" s="31"/>
      <c r="S53" s="31"/>
      <c r="T53" s="31"/>
      <c r="U53" s="31"/>
      <c r="V53" s="31"/>
      <c r="W53" s="31"/>
      <c r="X53" s="31"/>
      <c r="Y53" s="31"/>
      <c r="Z53" s="31"/>
      <c r="AA53" s="31"/>
      <c r="AB53" s="31"/>
      <c r="AC53" s="31"/>
      <c r="AD53" s="31"/>
      <c r="AE53" s="31"/>
      <c r="AF53" s="31"/>
      <c r="CP53" s="3"/>
      <c r="CQ53" s="3"/>
    </row>
    <row r="54" spans="2:168">
      <c r="B54" s="165">
        <v>2</v>
      </c>
      <c r="C54" s="149">
        <v>1</v>
      </c>
      <c r="D54" s="150">
        <v>1</v>
      </c>
      <c r="E54" s="150">
        <v>1</v>
      </c>
      <c r="F54" s="150">
        <v>1</v>
      </c>
      <c r="G54" s="151">
        <v>1</v>
      </c>
      <c r="H54" s="63"/>
      <c r="I54" s="63"/>
      <c r="J54" s="63"/>
      <c r="K54" s="63"/>
      <c r="L54" s="63"/>
      <c r="M54" s="63"/>
      <c r="N54" s="63"/>
      <c r="O54" s="31"/>
      <c r="P54" s="31"/>
      <c r="Q54" s="31"/>
      <c r="R54" s="31"/>
      <c r="S54" s="31"/>
      <c r="T54" s="31"/>
      <c r="U54" s="31"/>
      <c r="V54" s="31"/>
      <c r="W54" s="31"/>
      <c r="X54" s="31"/>
      <c r="Y54" s="31"/>
      <c r="Z54" s="31"/>
      <c r="AA54" s="31"/>
      <c r="AB54" s="31"/>
      <c r="AC54" s="31"/>
      <c r="AD54" s="31"/>
      <c r="AE54" s="31"/>
      <c r="AF54" s="31"/>
      <c r="CP54" s="3"/>
      <c r="CQ54" s="3"/>
    </row>
    <row r="55" spans="2:168">
      <c r="B55" s="165">
        <v>3</v>
      </c>
      <c r="C55" s="149">
        <v>1</v>
      </c>
      <c r="D55" s="150">
        <v>1</v>
      </c>
      <c r="E55" s="152">
        <v>0</v>
      </c>
      <c r="F55" s="150">
        <v>1</v>
      </c>
      <c r="G55" s="151">
        <v>1</v>
      </c>
      <c r="H55" s="63"/>
      <c r="I55" s="63"/>
      <c r="J55" s="63"/>
      <c r="K55" s="63"/>
      <c r="L55" s="63"/>
      <c r="M55" s="63"/>
      <c r="N55" s="63"/>
      <c r="O55" s="31"/>
      <c r="P55" s="31"/>
      <c r="Q55" s="31"/>
      <c r="R55" s="31"/>
      <c r="S55" s="31"/>
      <c r="T55" s="31"/>
      <c r="U55" s="31"/>
      <c r="V55" s="31"/>
      <c r="W55" s="31"/>
      <c r="X55" s="31"/>
      <c r="Y55" s="31"/>
      <c r="Z55" s="31"/>
      <c r="AA55" s="31"/>
      <c r="AB55" s="31"/>
      <c r="AC55" s="31"/>
      <c r="AD55" s="31"/>
      <c r="AE55" s="31"/>
      <c r="AF55" s="31"/>
      <c r="CP55" s="3"/>
      <c r="CQ55" s="3"/>
    </row>
    <row r="56" spans="2:168">
      <c r="B56" s="165">
        <v>4</v>
      </c>
      <c r="C56" s="149">
        <v>0</v>
      </c>
      <c r="D56" s="153">
        <v>1</v>
      </c>
      <c r="E56" s="153">
        <v>1</v>
      </c>
      <c r="F56" s="153">
        <v>1</v>
      </c>
      <c r="G56" s="154">
        <v>1</v>
      </c>
      <c r="H56" s="63"/>
      <c r="I56" s="63"/>
      <c r="J56" s="63"/>
      <c r="K56" s="63"/>
      <c r="L56" s="63"/>
      <c r="M56" s="63"/>
      <c r="N56" s="63"/>
      <c r="O56" s="31"/>
      <c r="P56" s="31"/>
      <c r="Q56" s="31"/>
      <c r="R56" s="31"/>
      <c r="S56" s="31"/>
      <c r="T56" s="31"/>
      <c r="U56" s="31"/>
      <c r="V56" s="31"/>
      <c r="W56" s="31"/>
      <c r="X56" s="31"/>
      <c r="Y56" s="31"/>
      <c r="Z56" s="31"/>
      <c r="AA56" s="31"/>
      <c r="AB56" s="31"/>
      <c r="AC56" s="31"/>
      <c r="AD56" s="31"/>
      <c r="AE56" s="31"/>
      <c r="AF56" s="31"/>
      <c r="CP56" s="3"/>
      <c r="CQ56" s="3"/>
    </row>
    <row r="57" spans="2:168">
      <c r="B57" s="165">
        <v>5</v>
      </c>
      <c r="C57" s="149">
        <v>1</v>
      </c>
      <c r="D57" s="152">
        <v>0</v>
      </c>
      <c r="E57" s="152">
        <v>0</v>
      </c>
      <c r="F57" s="152">
        <v>0</v>
      </c>
      <c r="G57" s="155">
        <v>0</v>
      </c>
      <c r="H57" s="63"/>
      <c r="I57" s="63"/>
      <c r="J57" s="63"/>
      <c r="K57" s="63"/>
      <c r="L57" s="63"/>
      <c r="M57" s="63"/>
      <c r="N57" s="63"/>
      <c r="O57" s="31"/>
      <c r="P57" s="31"/>
      <c r="Q57" s="31"/>
      <c r="R57" s="31"/>
      <c r="S57" s="31"/>
      <c r="T57" s="31"/>
      <c r="U57" s="31"/>
      <c r="V57" s="31"/>
      <c r="W57" s="31"/>
      <c r="X57" s="31"/>
      <c r="Y57" s="31"/>
      <c r="Z57" s="31"/>
      <c r="AA57" s="31"/>
      <c r="AB57" s="31"/>
      <c r="AC57" s="31"/>
      <c r="AD57" s="31"/>
      <c r="AE57" s="31"/>
      <c r="AF57" s="31"/>
      <c r="CP57" s="3"/>
      <c r="CQ57" s="3"/>
    </row>
    <row r="58" spans="2:168">
      <c r="B58" s="165">
        <v>6</v>
      </c>
      <c r="C58" s="149">
        <v>1</v>
      </c>
      <c r="D58" s="150">
        <v>1</v>
      </c>
      <c r="E58" s="150">
        <v>1</v>
      </c>
      <c r="F58" s="150">
        <v>1</v>
      </c>
      <c r="G58" s="151">
        <v>1</v>
      </c>
      <c r="H58" s="63"/>
      <c r="I58" s="63"/>
      <c r="J58" s="63"/>
      <c r="K58" s="63"/>
      <c r="L58" s="63"/>
      <c r="M58" s="63"/>
      <c r="N58" s="63"/>
      <c r="O58" s="31"/>
      <c r="P58" s="31"/>
      <c r="Q58" s="31"/>
      <c r="R58" s="31"/>
      <c r="S58" s="31"/>
      <c r="T58" s="31"/>
      <c r="U58" s="31"/>
      <c r="V58" s="31"/>
      <c r="W58" s="31"/>
      <c r="X58" s="31"/>
      <c r="Y58" s="31"/>
      <c r="Z58" s="31"/>
      <c r="AA58" s="31"/>
      <c r="AB58" s="31"/>
      <c r="AC58" s="31"/>
      <c r="AD58" s="31"/>
      <c r="AE58" s="31"/>
      <c r="AF58" s="31"/>
      <c r="CP58" s="3"/>
      <c r="CQ58" s="3"/>
    </row>
    <row r="59" spans="2:168">
      <c r="B59" s="165">
        <v>7</v>
      </c>
      <c r="C59" s="149">
        <v>1</v>
      </c>
      <c r="D59" s="150">
        <v>1</v>
      </c>
      <c r="E59" s="150">
        <v>1</v>
      </c>
      <c r="F59" s="150">
        <v>1</v>
      </c>
      <c r="G59" s="151">
        <v>1</v>
      </c>
      <c r="H59" s="63"/>
      <c r="I59" s="63"/>
      <c r="J59" s="63"/>
      <c r="K59" s="63"/>
      <c r="L59" s="63"/>
      <c r="M59" s="63"/>
      <c r="N59" s="63"/>
      <c r="O59" s="31"/>
      <c r="P59" s="31"/>
      <c r="Q59" s="31"/>
      <c r="R59" s="31"/>
      <c r="S59" s="31"/>
      <c r="T59" s="31"/>
      <c r="U59" s="31"/>
      <c r="V59" s="31"/>
      <c r="W59" s="31"/>
      <c r="X59" s="31"/>
      <c r="Y59" s="31"/>
      <c r="Z59" s="31"/>
      <c r="AA59" s="31"/>
      <c r="AB59" s="31"/>
      <c r="AC59" s="31"/>
      <c r="AD59" s="31"/>
      <c r="AE59" s="31"/>
      <c r="AF59" s="31"/>
      <c r="CP59" s="3"/>
      <c r="CQ59" s="3"/>
    </row>
    <row r="60" spans="2:168">
      <c r="B60" s="165">
        <v>8</v>
      </c>
      <c r="C60" s="149">
        <v>0</v>
      </c>
      <c r="D60" s="150">
        <v>0</v>
      </c>
      <c r="E60" s="150">
        <v>0</v>
      </c>
      <c r="F60" s="150">
        <v>0</v>
      </c>
      <c r="G60" s="151">
        <v>0</v>
      </c>
      <c r="H60" s="63"/>
      <c r="I60" s="63"/>
      <c r="J60" s="63"/>
      <c r="K60" s="63"/>
      <c r="L60" s="63"/>
      <c r="M60" s="63"/>
      <c r="N60" s="63"/>
      <c r="O60" s="31"/>
      <c r="P60" s="31"/>
      <c r="Q60" s="31"/>
      <c r="R60" s="31"/>
      <c r="S60" s="31"/>
      <c r="T60" s="31"/>
      <c r="U60" s="31"/>
      <c r="V60" s="31"/>
      <c r="W60" s="31"/>
      <c r="X60" s="31"/>
      <c r="Y60" s="31"/>
      <c r="Z60" s="31"/>
      <c r="AA60" s="31"/>
      <c r="AB60" s="31"/>
      <c r="AC60" s="31"/>
      <c r="AD60" s="31"/>
      <c r="AE60" s="31"/>
      <c r="AF60" s="31"/>
      <c r="CP60" s="3"/>
      <c r="CQ60" s="3"/>
    </row>
    <row r="61" spans="2:168">
      <c r="B61" s="165">
        <v>9</v>
      </c>
      <c r="C61" s="149">
        <v>0</v>
      </c>
      <c r="D61" s="150">
        <v>0</v>
      </c>
      <c r="E61" s="150">
        <v>0</v>
      </c>
      <c r="F61" s="150">
        <v>0</v>
      </c>
      <c r="G61" s="151">
        <v>0</v>
      </c>
      <c r="H61" s="63"/>
      <c r="I61" s="63"/>
      <c r="J61" s="63"/>
      <c r="K61" s="63"/>
      <c r="L61" s="63"/>
      <c r="M61" s="63"/>
      <c r="N61" s="63"/>
      <c r="O61" s="31"/>
      <c r="P61" s="31"/>
      <c r="Q61" s="31"/>
      <c r="R61" s="31"/>
      <c r="S61" s="31"/>
      <c r="T61" s="31"/>
      <c r="U61" s="31"/>
      <c r="V61" s="31"/>
      <c r="W61" s="31"/>
      <c r="X61" s="31"/>
      <c r="Y61" s="31"/>
      <c r="Z61" s="31"/>
      <c r="AA61" s="31"/>
      <c r="AB61" s="31"/>
      <c r="AC61" s="31"/>
      <c r="AD61" s="31"/>
      <c r="AE61" s="31"/>
      <c r="AF61" s="31"/>
      <c r="CP61" s="3"/>
      <c r="CQ61" s="3"/>
    </row>
    <row r="62" spans="2:168" ht="13" thickBot="1">
      <c r="B62" s="166">
        <v>10</v>
      </c>
      <c r="C62" s="156">
        <v>1</v>
      </c>
      <c r="D62" s="157">
        <v>1</v>
      </c>
      <c r="E62" s="158">
        <v>0</v>
      </c>
      <c r="F62" s="157">
        <v>1</v>
      </c>
      <c r="G62" s="159">
        <v>0</v>
      </c>
      <c r="H62" s="63"/>
      <c r="I62" s="63"/>
      <c r="J62" s="63"/>
      <c r="K62" s="63"/>
      <c r="L62" s="63"/>
      <c r="M62" s="63"/>
      <c r="N62" s="63"/>
      <c r="O62" s="31"/>
      <c r="P62" s="31"/>
      <c r="Q62" s="31"/>
      <c r="R62" s="31"/>
      <c r="S62" s="31"/>
      <c r="T62" s="31"/>
      <c r="U62" s="31"/>
      <c r="V62" s="31"/>
      <c r="W62" s="31"/>
      <c r="X62" s="31"/>
      <c r="Y62" s="31"/>
      <c r="Z62" s="31"/>
      <c r="AA62" s="31"/>
      <c r="AB62" s="31"/>
      <c r="AC62" s="31"/>
      <c r="AD62" s="31"/>
      <c r="AE62" s="31"/>
      <c r="AF62" s="31"/>
      <c r="CP62" s="3"/>
      <c r="CQ62" s="3"/>
    </row>
    <row r="63" spans="2:168">
      <c r="B63" s="30"/>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CP63" s="3"/>
      <c r="CQ63" s="3"/>
    </row>
    <row r="64" spans="2:168" ht="14">
      <c r="FL64">
        <v>95</v>
      </c>
    </row>
    <row r="65" spans="5:168" ht="14">
      <c r="FL65">
        <v>1</v>
      </c>
    </row>
    <row r="66" spans="5:168" ht="14">
      <c r="FL66">
        <v>1</v>
      </c>
    </row>
    <row r="67" spans="5:168" ht="14">
      <c r="FL67" t="s">
        <v>7</v>
      </c>
    </row>
    <row r="71" spans="5:168">
      <c r="G71" s="3"/>
      <c r="H71" s="3"/>
    </row>
    <row r="72" spans="5:168">
      <c r="G72" s="3"/>
      <c r="H72" s="3"/>
    </row>
    <row r="73" spans="5:168">
      <c r="G73" s="3"/>
      <c r="H73" s="3"/>
    </row>
    <row r="74" spans="5:168">
      <c r="G74" s="3"/>
      <c r="H74" s="3"/>
    </row>
    <row r="75" spans="5:168">
      <c r="G75" s="3"/>
      <c r="H75" s="3"/>
    </row>
    <row r="76" spans="5:168">
      <c r="E76" s="34"/>
      <c r="F76" s="35"/>
      <c r="G76" s="3"/>
      <c r="H76" s="3"/>
    </row>
    <row r="77" spans="5:168">
      <c r="G77" s="3"/>
      <c r="H77" s="3"/>
    </row>
    <row r="78" spans="5:168">
      <c r="E78" s="34"/>
      <c r="F78" s="35"/>
      <c r="G78" s="3"/>
      <c r="H78" s="3"/>
    </row>
    <row r="79" spans="5:168" ht="14">
      <c r="E79" s="44"/>
      <c r="G79" s="3"/>
      <c r="H79" s="3"/>
      <c r="K79"/>
      <c r="L79"/>
      <c r="M79"/>
      <c r="N79"/>
    </row>
    <row r="80" spans="5:168" ht="14">
      <c r="H80" s="3"/>
      <c r="K80"/>
      <c r="L80"/>
      <c r="M80"/>
      <c r="N80"/>
    </row>
    <row r="81" spans="2:95">
      <c r="B81" s="30"/>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CP81" s="3"/>
      <c r="CQ81" s="3"/>
    </row>
    <row r="82" spans="2:95">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CP82" s="3"/>
      <c r="CQ82" s="3"/>
    </row>
    <row r="83" spans="2:95">
      <c r="B83" s="30"/>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CP83" s="3"/>
      <c r="CQ83" s="3"/>
    </row>
    <row r="84" spans="2:95">
      <c r="B84" s="30"/>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CP84" s="3"/>
      <c r="CQ84" s="3"/>
    </row>
    <row r="85" spans="2:95">
      <c r="B85" s="30"/>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CP85" s="3"/>
      <c r="CQ85" s="3"/>
    </row>
    <row r="86" spans="2:95">
      <c r="B86" s="30"/>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CP86" s="3"/>
      <c r="CQ86" s="3"/>
    </row>
    <row r="87" spans="2:95">
      <c r="B87" s="30"/>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CP87" s="3"/>
      <c r="CQ87" s="3"/>
    </row>
    <row r="88" spans="2:95">
      <c r="B88" s="30"/>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CP88" s="3"/>
      <c r="CQ88" s="3"/>
    </row>
    <row r="89" spans="2:95">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CP89" s="3"/>
      <c r="CQ89" s="3"/>
    </row>
    <row r="90" spans="2:95">
      <c r="B90" s="30"/>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CP90" s="3"/>
      <c r="CQ90" s="3"/>
    </row>
    <row r="91" spans="2:95">
      <c r="B91" s="30"/>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CP91" s="3"/>
      <c r="CQ91" s="3"/>
    </row>
    <row r="92" spans="2:95">
      <c r="B92" s="30"/>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CP92" s="3"/>
      <c r="CQ92" s="3"/>
    </row>
    <row r="93" spans="2:95">
      <c r="B93" s="30"/>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CP93" s="3"/>
      <c r="CQ93" s="3"/>
    </row>
    <row r="94" spans="2:95">
      <c r="B94" s="30"/>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CP94" s="3"/>
      <c r="CQ94" s="3"/>
    </row>
    <row r="95" spans="2:95">
      <c r="B95" s="30"/>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CP95" s="3"/>
      <c r="CQ95" s="3"/>
    </row>
    <row r="96" spans="2:95">
      <c r="B96" s="30"/>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CP96" s="3"/>
      <c r="CQ96" s="3"/>
    </row>
    <row r="97" spans="2:95">
      <c r="B97" s="30"/>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CP97" s="3"/>
      <c r="CQ97" s="3"/>
    </row>
    <row r="98" spans="2:95">
      <c r="B98" s="30"/>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CP98" s="3"/>
      <c r="CQ98" s="3"/>
    </row>
    <row r="99" spans="2:95">
      <c r="B99" s="30"/>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CP99" s="3"/>
      <c r="CQ99" s="3"/>
    </row>
    <row r="100" spans="2:95">
      <c r="B100" s="30"/>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CP100" s="3"/>
      <c r="CQ100" s="3"/>
    </row>
    <row r="101" spans="2:95">
      <c r="B101" s="30"/>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CP101" s="3"/>
      <c r="CQ101" s="3"/>
    </row>
    <row r="102" spans="2:95">
      <c r="B102" s="30"/>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CP102" s="3"/>
      <c r="CQ102" s="3"/>
    </row>
    <row r="103" spans="2:95">
      <c r="B103" s="30"/>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CP103" s="3"/>
      <c r="CQ103" s="3"/>
    </row>
    <row r="104" spans="2:95">
      <c r="B104" s="3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CP104" s="3"/>
      <c r="CQ104" s="3"/>
    </row>
    <row r="105" spans="2:95">
      <c r="B105" s="30"/>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CP105" s="3"/>
      <c r="CQ105" s="3"/>
    </row>
    <row r="106" spans="2:95">
      <c r="B106" s="30"/>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CP106" s="3"/>
      <c r="CQ106" s="3"/>
    </row>
    <row r="107" spans="2:95">
      <c r="B107" s="30"/>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CP107" s="3"/>
      <c r="CQ107" s="3"/>
    </row>
    <row r="108" spans="2:95">
      <c r="B108" s="30"/>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CP108" s="3"/>
      <c r="CQ108" s="3"/>
    </row>
    <row r="109" spans="2:95">
      <c r="B109" s="30"/>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CP109" s="3"/>
      <c r="CQ109" s="3"/>
    </row>
    <row r="110" spans="2:95">
      <c r="B110" s="30"/>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CP110" s="3"/>
      <c r="CQ110" s="3"/>
    </row>
    <row r="111" spans="2:95">
      <c r="B111" s="30"/>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CP111" s="3"/>
      <c r="CQ111" s="3"/>
    </row>
    <row r="112" spans="2:95">
      <c r="B112" s="30"/>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CP112" s="3"/>
      <c r="CQ112" s="3"/>
    </row>
    <row r="113" spans="2:95">
      <c r="B113" s="30"/>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CP113" s="3"/>
      <c r="CQ113" s="3"/>
    </row>
    <row r="114" spans="2:95">
      <c r="B114" s="30"/>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CP114" s="3"/>
      <c r="CQ114" s="3"/>
    </row>
    <row r="115" spans="2:95">
      <c r="B115" s="30"/>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CP115" s="3"/>
      <c r="CQ115" s="3"/>
    </row>
    <row r="116" spans="2:95">
      <c r="B116" s="30"/>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CP116" s="3"/>
      <c r="CQ116" s="3"/>
    </row>
    <row r="117" spans="2:95">
      <c r="B117" s="30"/>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CP117" s="3"/>
      <c r="CQ117" s="3"/>
    </row>
    <row r="118" spans="2:95">
      <c r="B118" s="30"/>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CP118" s="3"/>
      <c r="CQ118" s="3"/>
    </row>
    <row r="119" spans="2:95">
      <c r="B119" s="30"/>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CP119" s="3"/>
      <c r="CQ119" s="3"/>
    </row>
    <row r="120" spans="2:95">
      <c r="B120" s="30"/>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CP120" s="3"/>
      <c r="CQ120" s="3"/>
    </row>
    <row r="121" spans="2:95">
      <c r="B121" s="30"/>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CP121" s="3"/>
      <c r="CQ121" s="3"/>
    </row>
    <row r="122" spans="2:95">
      <c r="B122" s="30"/>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CP122" s="3"/>
      <c r="CQ122" s="3"/>
    </row>
    <row r="123" spans="2:95">
      <c r="B123" s="30"/>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CP123" s="3"/>
      <c r="CQ123" s="3"/>
    </row>
    <row r="124" spans="2:95">
      <c r="B124" s="30"/>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CP124" s="3"/>
      <c r="CQ124" s="3"/>
    </row>
    <row r="125" spans="2:95">
      <c r="B125" s="30"/>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CP125" s="3"/>
      <c r="CQ125" s="3"/>
    </row>
    <row r="126" spans="2:95">
      <c r="B126" s="30"/>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CP126" s="3"/>
      <c r="CQ126" s="3"/>
    </row>
    <row r="127" spans="2:95">
      <c r="B127" s="30"/>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CP127" s="3"/>
      <c r="CQ127" s="3"/>
    </row>
    <row r="128" spans="2:95">
      <c r="B128" s="30"/>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CP128" s="3"/>
      <c r="CQ128" s="3"/>
    </row>
    <row r="129" spans="2:95">
      <c r="B129" s="30"/>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CP129" s="3"/>
      <c r="CQ129" s="3"/>
    </row>
    <row r="130" spans="2:95">
      <c r="B130" s="30"/>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CP130" s="3"/>
      <c r="CQ130" s="3"/>
    </row>
    <row r="131" spans="2:95">
      <c r="B131" s="30"/>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CP131" s="3"/>
      <c r="CQ131" s="3"/>
    </row>
    <row r="132" spans="2:95">
      <c r="B132" s="30"/>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CP132" s="3"/>
      <c r="CQ132" s="3"/>
    </row>
    <row r="133" spans="2:95">
      <c r="B133" s="30"/>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CP133" s="3"/>
      <c r="CQ133" s="3"/>
    </row>
    <row r="134" spans="2:95">
      <c r="B134" s="30"/>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CP134" s="3"/>
      <c r="CQ134" s="3"/>
    </row>
    <row r="135" spans="2:95">
      <c r="B135" s="30"/>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CP135" s="3"/>
      <c r="CQ135" s="3"/>
    </row>
    <row r="136" spans="2:95">
      <c r="B136" s="30"/>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CP136" s="3"/>
      <c r="CQ136" s="3"/>
    </row>
    <row r="137" spans="2:95">
      <c r="B137" s="30"/>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CP137" s="3"/>
      <c r="CQ137" s="3"/>
    </row>
    <row r="138" spans="2:95">
      <c r="B138" s="30"/>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CP138" s="3"/>
      <c r="CQ138" s="3"/>
    </row>
    <row r="139" spans="2:95">
      <c r="B139" s="30"/>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CP139" s="3"/>
      <c r="CQ139" s="3"/>
    </row>
    <row r="140" spans="2:95">
      <c r="B140" s="30"/>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CP140" s="3"/>
      <c r="CQ140" s="3"/>
    </row>
    <row r="141" spans="2:95">
      <c r="B141" s="30"/>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CP141" s="3"/>
      <c r="CQ141" s="3"/>
    </row>
    <row r="142" spans="2:95">
      <c r="B142" s="30"/>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CP142" s="3"/>
      <c r="CQ142" s="3"/>
    </row>
    <row r="143" spans="2:95">
      <c r="B143" s="30"/>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CP143" s="3"/>
      <c r="CQ143" s="3"/>
    </row>
    <row r="144" spans="2:95">
      <c r="B144" s="30"/>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CP144" s="3"/>
      <c r="CQ144" s="3"/>
    </row>
    <row r="145" spans="2:95">
      <c r="B145" s="30"/>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CP145" s="3"/>
      <c r="CQ145" s="3"/>
    </row>
    <row r="146" spans="2:95">
      <c r="B146" s="30"/>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CP146" s="3"/>
      <c r="CQ146" s="3"/>
    </row>
    <row r="147" spans="2:95">
      <c r="B147" s="30"/>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CP147" s="3"/>
      <c r="CQ147" s="3"/>
    </row>
    <row r="148" spans="2:95">
      <c r="B148" s="30"/>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CP148" s="3"/>
      <c r="CQ148" s="3"/>
    </row>
    <row r="149" spans="2:95">
      <c r="B149" s="30"/>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CP149" s="3"/>
      <c r="CQ149" s="3"/>
    </row>
    <row r="150" spans="2:95">
      <c r="B150" s="30"/>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CP150" s="3"/>
      <c r="CQ150" s="3"/>
    </row>
    <row r="151" spans="2:95">
      <c r="B151" s="30"/>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CP151" s="3"/>
      <c r="CQ151" s="3"/>
    </row>
    <row r="152" spans="2:95">
      <c r="B152" s="30"/>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CP152" s="3"/>
      <c r="CQ152" s="3"/>
    </row>
    <row r="153" spans="2:95">
      <c r="B153" s="30"/>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CP153" s="3"/>
      <c r="CQ153" s="3"/>
    </row>
    <row r="154" spans="2:95">
      <c r="B154" s="30"/>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CP154" s="3"/>
      <c r="CQ154" s="3"/>
    </row>
    <row r="155" spans="2:95">
      <c r="B155" s="30"/>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CP155" s="3"/>
      <c r="CQ155" s="3"/>
    </row>
    <row r="156" spans="2:95">
      <c r="B156" s="30"/>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CP156" s="3"/>
      <c r="CQ156" s="3"/>
    </row>
    <row r="157" spans="2:95">
      <c r="B157" s="30"/>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CP157" s="3"/>
      <c r="CQ157" s="3"/>
    </row>
    <row r="158" spans="2:95">
      <c r="B158" s="30"/>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CP158" s="3"/>
      <c r="CQ158" s="3"/>
    </row>
    <row r="159" spans="2:95">
      <c r="B159" s="30"/>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CP159" s="3"/>
      <c r="CQ159" s="3"/>
    </row>
    <row r="160" spans="2:95">
      <c r="B160" s="30"/>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CP160" s="3"/>
      <c r="CQ160" s="3"/>
    </row>
    <row r="161" spans="2:95">
      <c r="B161" s="30"/>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CP161" s="3"/>
      <c r="CQ161" s="3"/>
    </row>
    <row r="162" spans="2:95">
      <c r="B162" s="30"/>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CP162" s="3"/>
      <c r="CQ162" s="3"/>
    </row>
    <row r="163" spans="2:95">
      <c r="B163" s="30"/>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CP163" s="3"/>
      <c r="CQ163" s="3"/>
    </row>
    <row r="164" spans="2:95">
      <c r="B164" s="30"/>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CP164" s="3"/>
      <c r="CQ164" s="3"/>
    </row>
    <row r="165" spans="2:95">
      <c r="B165" s="30"/>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CP165" s="3"/>
      <c r="CQ165" s="3"/>
    </row>
    <row r="166" spans="2:95">
      <c r="B166" s="30"/>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CP166" s="3"/>
      <c r="CQ166" s="3"/>
    </row>
    <row r="167" spans="2:95">
      <c r="B167" s="30"/>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CP167" s="3"/>
      <c r="CQ167" s="3"/>
    </row>
    <row r="168" spans="2:95">
      <c r="B168" s="30"/>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CP168" s="3"/>
      <c r="CQ168" s="3"/>
    </row>
    <row r="169" spans="2:95">
      <c r="B169" s="30"/>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CP169" s="3"/>
      <c r="CQ169" s="3"/>
    </row>
    <row r="170" spans="2:95">
      <c r="B170" s="30"/>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CP170" s="3"/>
      <c r="CQ170" s="3"/>
    </row>
    <row r="171" spans="2:95">
      <c r="B171" s="30"/>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CP171" s="3"/>
      <c r="CQ171" s="3"/>
    </row>
    <row r="172" spans="2:95">
      <c r="B172" s="30"/>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CP172" s="3"/>
      <c r="CQ172" s="3"/>
    </row>
    <row r="173" spans="2:95">
      <c r="B173" s="30"/>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CP173" s="3"/>
      <c r="CQ173" s="3"/>
    </row>
    <row r="174" spans="2:95">
      <c r="B174" s="30"/>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CP174" s="3"/>
      <c r="CQ174" s="3"/>
    </row>
    <row r="175" spans="2:95">
      <c r="B175" s="30"/>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CP175" s="3"/>
      <c r="CQ175" s="3"/>
    </row>
    <row r="176" spans="2:95">
      <c r="B176" s="30"/>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CP176" s="3"/>
      <c r="CQ176" s="3"/>
    </row>
    <row r="177" spans="2:95">
      <c r="B177" s="30"/>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CP177" s="3"/>
      <c r="CQ177" s="3"/>
    </row>
    <row r="178" spans="2:95">
      <c r="B178" s="30"/>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CP178" s="3"/>
      <c r="CQ178" s="3"/>
    </row>
    <row r="179" spans="2:95">
      <c r="B179" s="30"/>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CP179" s="3"/>
      <c r="CQ179" s="3"/>
    </row>
    <row r="180" spans="2:95">
      <c r="B180" s="30"/>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CP180" s="3"/>
      <c r="CQ180" s="3"/>
    </row>
    <row r="181" spans="2:95">
      <c r="B181" s="30"/>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CP181" s="3"/>
      <c r="CQ181" s="3"/>
    </row>
    <row r="182" spans="2:95">
      <c r="B182" s="30"/>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CP182" s="3"/>
      <c r="CQ182" s="3"/>
    </row>
    <row r="183" spans="2:95">
      <c r="B183" s="30"/>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CP183" s="3"/>
      <c r="CQ183" s="3"/>
    </row>
    <row r="184" spans="2:95">
      <c r="B184" s="30"/>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CP184" s="3"/>
      <c r="CQ184" s="3"/>
    </row>
    <row r="185" spans="2:95">
      <c r="B185" s="30"/>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CP185" s="3"/>
      <c r="CQ185" s="3"/>
    </row>
    <row r="186" spans="2:95">
      <c r="B186" s="30"/>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CP186" s="3"/>
      <c r="CQ186" s="3"/>
    </row>
    <row r="187" spans="2:95">
      <c r="B187" s="30"/>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CP187" s="3"/>
      <c r="CQ187" s="3"/>
    </row>
    <row r="188" spans="2:95">
      <c r="B188" s="30"/>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CP188" s="3"/>
      <c r="CQ188" s="3"/>
    </row>
    <row r="189" spans="2:95">
      <c r="B189" s="30"/>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CP189" s="3"/>
      <c r="CQ189" s="3"/>
    </row>
    <row r="190" spans="2:95">
      <c r="B190" s="30"/>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CP190" s="3"/>
      <c r="CQ190" s="3"/>
    </row>
    <row r="191" spans="2:95">
      <c r="B191" s="30"/>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CP191" s="3"/>
      <c r="CQ191" s="3"/>
    </row>
    <row r="192" spans="2:95">
      <c r="B192" s="30"/>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CP192" s="3"/>
      <c r="CQ192" s="3"/>
    </row>
    <row r="193" spans="2:95">
      <c r="B193" s="30"/>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CP193" s="3"/>
      <c r="CQ193" s="3"/>
    </row>
    <row r="194" spans="2:95">
      <c r="B194" s="30"/>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CP194" s="3"/>
      <c r="CQ194" s="3"/>
    </row>
    <row r="195" spans="2:95">
      <c r="B195" s="30"/>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CP195" s="3"/>
      <c r="CQ195" s="3"/>
    </row>
    <row r="196" spans="2:95">
      <c r="B196" s="30"/>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CP196" s="3"/>
      <c r="CQ196" s="3"/>
    </row>
    <row r="197" spans="2:95">
      <c r="B197" s="30"/>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CP197" s="3"/>
      <c r="CQ197" s="3"/>
    </row>
    <row r="198" spans="2:95">
      <c r="B198" s="30"/>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CP198" s="3"/>
      <c r="CQ198" s="3"/>
    </row>
    <row r="199" spans="2:95">
      <c r="B199" s="30"/>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CP199" s="3"/>
      <c r="CQ199" s="3"/>
    </row>
    <row r="200" spans="2:95">
      <c r="B200" s="30"/>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CP200" s="3"/>
      <c r="CQ200" s="3"/>
    </row>
    <row r="201" spans="2:95">
      <c r="B201" s="30"/>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CP201" s="3"/>
      <c r="CQ201" s="3"/>
    </row>
    <row r="202" spans="2:95">
      <c r="B202" s="30"/>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CP202" s="3"/>
      <c r="CQ202" s="3"/>
    </row>
    <row r="203" spans="2:95">
      <c r="B203" s="30"/>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CP203" s="3"/>
      <c r="CQ203" s="3"/>
    </row>
    <row r="204" spans="2:95">
      <c r="B204" s="30"/>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CP204" s="3"/>
      <c r="CQ204" s="3"/>
    </row>
    <row r="205" spans="2:95">
      <c r="B205" s="30"/>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CP205" s="3"/>
      <c r="CQ205" s="3"/>
    </row>
    <row r="206" spans="2:95">
      <c r="B206" s="30"/>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CP206" s="3"/>
      <c r="CQ206" s="3"/>
    </row>
    <row r="207" spans="2:95">
      <c r="B207" s="30"/>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CP207" s="3"/>
      <c r="CQ207" s="3"/>
    </row>
    <row r="208" spans="2:95">
      <c r="B208" s="30"/>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CP208" s="3"/>
      <c r="CQ208" s="3"/>
    </row>
    <row r="209" spans="2:95">
      <c r="B209" s="30"/>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CP209" s="3"/>
      <c r="CQ209" s="3"/>
    </row>
    <row r="210" spans="2:95">
      <c r="B210" s="30"/>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CP210" s="3"/>
      <c r="CQ210" s="3"/>
    </row>
    <row r="211" spans="2:95">
      <c r="B211" s="30"/>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CP211" s="3"/>
      <c r="CQ211" s="3"/>
    </row>
    <row r="212" spans="2:95">
      <c r="B212" s="30"/>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CP212" s="3"/>
      <c r="CQ212" s="3"/>
    </row>
    <row r="213" spans="2:95">
      <c r="B213" s="30"/>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CP213" s="3"/>
      <c r="CQ213" s="3"/>
    </row>
    <row r="214" spans="2:95">
      <c r="B214" s="30"/>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CP214" s="3"/>
      <c r="CQ214" s="3"/>
    </row>
    <row r="215" spans="2:95">
      <c r="B215" s="30"/>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CP215" s="3"/>
      <c r="CQ215" s="3"/>
    </row>
    <row r="216" spans="2:95">
      <c r="B216" s="30"/>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CP216" s="3"/>
      <c r="CQ216" s="3"/>
    </row>
    <row r="217" spans="2:95">
      <c r="B217" s="30"/>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CP217" s="3"/>
      <c r="CQ217" s="3"/>
    </row>
    <row r="218" spans="2:95">
      <c r="B218" s="30"/>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CP218" s="3"/>
      <c r="CQ218" s="3"/>
    </row>
    <row r="219" spans="2:95">
      <c r="B219" s="30"/>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CP219" s="3"/>
      <c r="CQ219" s="3"/>
    </row>
    <row r="220" spans="2:95">
      <c r="B220" s="30"/>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CP220" s="3"/>
      <c r="CQ220" s="3"/>
    </row>
    <row r="221" spans="2:95">
      <c r="B221" s="30"/>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CP221" s="3"/>
      <c r="CQ221" s="3"/>
    </row>
    <row r="222" spans="2:95">
      <c r="B222" s="30"/>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CP222" s="3"/>
      <c r="CQ222" s="3"/>
    </row>
    <row r="223" spans="2:95">
      <c r="B223" s="30"/>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CP223" s="3"/>
      <c r="CQ223" s="3"/>
    </row>
    <row r="224" spans="2:95">
      <c r="B224" s="30"/>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CP224" s="3"/>
      <c r="CQ224" s="3"/>
    </row>
    <row r="225" spans="2:95">
      <c r="B225" s="30"/>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CP225" s="3"/>
      <c r="CQ225" s="3"/>
    </row>
    <row r="226" spans="2:95">
      <c r="B226" s="30"/>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CP226" s="3"/>
      <c r="CQ226" s="3"/>
    </row>
    <row r="227" spans="2:95">
      <c r="B227" s="30"/>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CP227" s="3"/>
      <c r="CQ227" s="3"/>
    </row>
    <row r="228" spans="2:95">
      <c r="B228" s="30"/>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CP228" s="3"/>
      <c r="CQ228" s="3"/>
    </row>
    <row r="229" spans="2:95">
      <c r="B229" s="30"/>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CP229" s="3"/>
      <c r="CQ229" s="3"/>
    </row>
    <row r="230" spans="2:95">
      <c r="B230" s="30"/>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CP230" s="3"/>
      <c r="CQ230" s="3"/>
    </row>
    <row r="231" spans="2:95">
      <c r="B231" s="30"/>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CP231" s="3"/>
      <c r="CQ231" s="3"/>
    </row>
    <row r="232" spans="2:95">
      <c r="B232" s="30"/>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CP232" s="3"/>
      <c r="CQ232" s="3"/>
    </row>
    <row r="233" spans="2:95">
      <c r="B233" s="30"/>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CP233" s="3"/>
      <c r="CQ233" s="3"/>
    </row>
    <row r="234" spans="2:95">
      <c r="B234" s="30"/>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CP234" s="3"/>
      <c r="CQ234" s="3"/>
    </row>
    <row r="235" spans="2:95">
      <c r="B235" s="30"/>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CP235" s="3"/>
      <c r="CQ235" s="3"/>
    </row>
    <row r="236" spans="2:95">
      <c r="B236" s="30"/>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CP236" s="3"/>
      <c r="CQ236" s="3"/>
    </row>
    <row r="237" spans="2:95">
      <c r="B237" s="30"/>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CP237" s="3"/>
      <c r="CQ237" s="3"/>
    </row>
    <row r="238" spans="2:95">
      <c r="B238" s="30"/>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CP238" s="3"/>
      <c r="CQ238" s="3"/>
    </row>
    <row r="239" spans="2:95">
      <c r="B239" s="30"/>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CP239" s="3"/>
      <c r="CQ239" s="3"/>
    </row>
    <row r="240" spans="2:95">
      <c r="B240" s="30"/>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CP240" s="3"/>
      <c r="CQ240" s="3"/>
    </row>
    <row r="241" spans="2:95">
      <c r="B241" s="30"/>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CP241" s="3"/>
      <c r="CQ241" s="3"/>
    </row>
    <row r="242" spans="2:95">
      <c r="B242" s="30"/>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CP242" s="3"/>
      <c r="CQ242" s="3"/>
    </row>
    <row r="243" spans="2:95">
      <c r="B243" s="30"/>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CP243" s="3"/>
      <c r="CQ243" s="3"/>
    </row>
    <row r="244" spans="2:95">
      <c r="B244" s="30"/>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CP244" s="3"/>
      <c r="CQ244" s="3"/>
    </row>
    <row r="245" spans="2:95">
      <c r="B245" s="30"/>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CP245" s="3"/>
      <c r="CQ245" s="3"/>
    </row>
    <row r="246" spans="2:95">
      <c r="B246" s="30"/>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CP246" s="3"/>
      <c r="CQ246" s="3"/>
    </row>
    <row r="247" spans="2:95">
      <c r="B247" s="30"/>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CP247" s="3"/>
      <c r="CQ247" s="3"/>
    </row>
    <row r="248" spans="2:95">
      <c r="B248" s="30"/>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CP248" s="3"/>
      <c r="CQ248" s="3"/>
    </row>
    <row r="249" spans="2:95">
      <c r="B249" s="30"/>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CP249" s="3"/>
      <c r="CQ249" s="3"/>
    </row>
    <row r="250" spans="2:95">
      <c r="B250" s="30"/>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CP250" s="3"/>
      <c r="CQ250" s="3"/>
    </row>
    <row r="251" spans="2:95">
      <c r="B251" s="30"/>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CP251" s="3"/>
      <c r="CQ251" s="3"/>
    </row>
    <row r="252" spans="2:95">
      <c r="B252" s="30"/>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CP252" s="3"/>
      <c r="CQ252" s="3"/>
    </row>
    <row r="253" spans="2:95">
      <c r="B253" s="30"/>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CP253" s="3"/>
      <c r="CQ253" s="3"/>
    </row>
    <row r="254" spans="2:95">
      <c r="B254" s="30"/>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CP254" s="3"/>
      <c r="CQ254" s="3"/>
    </row>
    <row r="255" spans="2:95">
      <c r="B255" s="30"/>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CP255" s="3"/>
      <c r="CQ255" s="3"/>
    </row>
    <row r="256" spans="2:95">
      <c r="B256" s="30"/>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CP256" s="3"/>
      <c r="CQ256" s="3"/>
    </row>
    <row r="257" spans="2:95">
      <c r="B257" s="30"/>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CP257" s="3"/>
      <c r="CQ257" s="3"/>
    </row>
    <row r="258" spans="2:95">
      <c r="B258" s="30"/>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CP258" s="3"/>
      <c r="CQ258" s="3"/>
    </row>
    <row r="259" spans="2:95">
      <c r="B259" s="30"/>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CP259" s="3"/>
      <c r="CQ259" s="3"/>
    </row>
    <row r="260" spans="2:95">
      <c r="B260" s="30"/>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CP260" s="3"/>
      <c r="CQ260" s="3"/>
    </row>
    <row r="261" spans="2:95">
      <c r="B261" s="30"/>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CP261" s="3"/>
      <c r="CQ261" s="3"/>
    </row>
    <row r="262" spans="2:95">
      <c r="B262" s="30"/>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CP262" s="3"/>
      <c r="CQ262" s="3"/>
    </row>
    <row r="263" spans="2:95">
      <c r="B263" s="30"/>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CP263" s="3"/>
      <c r="CQ263" s="3"/>
    </row>
    <row r="264" spans="2:95">
      <c r="B264" s="30"/>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CP264" s="3"/>
      <c r="CQ264" s="3"/>
    </row>
    <row r="265" spans="2:95">
      <c r="B265" s="30"/>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CP265" s="3"/>
      <c r="CQ265" s="3"/>
    </row>
    <row r="266" spans="2:95">
      <c r="B266" s="30"/>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CP266" s="3"/>
      <c r="CQ266" s="3"/>
    </row>
    <row r="267" spans="2:95">
      <c r="B267" s="30"/>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CP267" s="3"/>
      <c r="CQ267" s="3"/>
    </row>
    <row r="268" spans="2:95">
      <c r="B268" s="30"/>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CP268" s="3"/>
      <c r="CQ268" s="3"/>
    </row>
    <row r="269" spans="2:95">
      <c r="B269" s="30"/>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CP269" s="3"/>
      <c r="CQ269" s="3"/>
    </row>
    <row r="270" spans="2:95">
      <c r="B270" s="30"/>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CP270" s="3"/>
      <c r="CQ270" s="3"/>
    </row>
    <row r="271" spans="2:95">
      <c r="B271" s="30"/>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CP271" s="3"/>
      <c r="CQ271" s="3"/>
    </row>
    <row r="272" spans="2:95">
      <c r="B272" s="30"/>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CP272" s="3"/>
      <c r="CQ272" s="3"/>
    </row>
    <row r="273" spans="2:95">
      <c r="B273" s="30"/>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CP273" s="3"/>
      <c r="CQ273" s="3"/>
    </row>
    <row r="274" spans="2:95">
      <c r="B274" s="30"/>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CP274" s="3"/>
      <c r="CQ274" s="3"/>
    </row>
    <row r="275" spans="2:95">
      <c r="B275" s="30"/>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CP275" s="3"/>
      <c r="CQ275" s="3"/>
    </row>
    <row r="276" spans="2:95">
      <c r="B276" s="30"/>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CP276" s="3"/>
      <c r="CQ276" s="3"/>
    </row>
    <row r="277" spans="2:95">
      <c r="B277" s="30"/>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CP277" s="3"/>
      <c r="CQ277" s="3"/>
    </row>
    <row r="278" spans="2:95">
      <c r="B278" s="30"/>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CP278" s="3"/>
      <c r="CQ278" s="3"/>
    </row>
    <row r="279" spans="2:95">
      <c r="B279" s="30"/>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CP279" s="3"/>
      <c r="CQ279" s="3"/>
    </row>
    <row r="280" spans="2:95">
      <c r="B280" s="30"/>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CP280" s="3"/>
      <c r="CQ280" s="3"/>
    </row>
    <row r="281" spans="2:95">
      <c r="B281" s="30"/>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CP281" s="3"/>
      <c r="CQ281" s="3"/>
    </row>
    <row r="282" spans="2:95">
      <c r="B282" s="30"/>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CP282" s="3"/>
      <c r="CQ282" s="3"/>
    </row>
    <row r="283" spans="2:95">
      <c r="B283" s="30"/>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CP283" s="3"/>
      <c r="CQ283" s="3"/>
    </row>
    <row r="284" spans="2:95">
      <c r="B284" s="30"/>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CP284" s="3"/>
      <c r="CQ284" s="3"/>
    </row>
    <row r="285" spans="2:95">
      <c r="B285" s="30"/>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CP285" s="3"/>
      <c r="CQ285" s="3"/>
    </row>
    <row r="286" spans="2:95">
      <c r="B286" s="30"/>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CP286" s="3"/>
      <c r="CQ286" s="3"/>
    </row>
    <row r="287" spans="2:95">
      <c r="B287" s="30"/>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CP287" s="3"/>
      <c r="CQ287" s="3"/>
    </row>
    <row r="288" spans="2:95">
      <c r="B288" s="30"/>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CP288" s="3"/>
      <c r="CQ288" s="3"/>
    </row>
    <row r="289" spans="2:95">
      <c r="B289" s="30"/>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CP289" s="3"/>
      <c r="CQ289" s="3"/>
    </row>
    <row r="290" spans="2:95">
      <c r="B290" s="30"/>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CP290" s="3"/>
      <c r="CQ290" s="3"/>
    </row>
    <row r="291" spans="2:95">
      <c r="B291" s="30"/>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CP291" s="3"/>
      <c r="CQ291" s="3"/>
    </row>
    <row r="292" spans="2:95">
      <c r="B292" s="30"/>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CP292" s="3"/>
      <c r="CQ292" s="3"/>
    </row>
    <row r="293" spans="2:95">
      <c r="B293" s="30"/>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CP293" s="3"/>
      <c r="CQ293" s="3"/>
    </row>
    <row r="294" spans="2:95">
      <c r="B294" s="30"/>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CP294" s="3"/>
      <c r="CQ294" s="3"/>
    </row>
    <row r="295" spans="2:95">
      <c r="B295" s="30"/>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CP295" s="3"/>
      <c r="CQ295" s="3"/>
    </row>
    <row r="296" spans="2:95">
      <c r="B296" s="30"/>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CP296" s="3"/>
      <c r="CQ296" s="3"/>
    </row>
    <row r="297" spans="2:95">
      <c r="B297" s="30"/>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CP297" s="3"/>
      <c r="CQ297" s="3"/>
    </row>
    <row r="298" spans="2:95">
      <c r="B298" s="30"/>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CP298" s="3"/>
      <c r="CQ298" s="3"/>
    </row>
    <row r="299" spans="2:95">
      <c r="B299" s="30"/>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CP299" s="3"/>
      <c r="CQ299" s="3"/>
    </row>
    <row r="300" spans="2:95">
      <c r="B300" s="30"/>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CP300" s="3"/>
      <c r="CQ300" s="3"/>
    </row>
    <row r="301" spans="2:95">
      <c r="B301" s="30"/>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CP301" s="3"/>
      <c r="CQ301" s="3"/>
    </row>
    <row r="302" spans="2:95">
      <c r="B302" s="30"/>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CP302" s="3"/>
      <c r="CQ302" s="3"/>
    </row>
    <row r="303" spans="2:95">
      <c r="B303" s="30"/>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CP303" s="3"/>
      <c r="CQ303" s="3"/>
    </row>
    <row r="304" spans="2:95">
      <c r="B304" s="30"/>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CP304" s="3"/>
      <c r="CQ304" s="3"/>
    </row>
    <row r="305" spans="2:95">
      <c r="B305" s="30"/>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CP305" s="3"/>
      <c r="CQ305" s="3"/>
    </row>
    <row r="306" spans="2:95">
      <c r="B306" s="30"/>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CP306" s="3"/>
      <c r="CQ306" s="3"/>
    </row>
    <row r="307" spans="2:95">
      <c r="B307" s="30"/>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CP307" s="3"/>
      <c r="CQ307" s="3"/>
    </row>
    <row r="308" spans="2:95">
      <c r="B308" s="30"/>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CP308" s="3"/>
      <c r="CQ308" s="3"/>
    </row>
    <row r="309" spans="2:95">
      <c r="B309" s="30"/>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CP309" s="3"/>
      <c r="CQ309" s="3"/>
    </row>
    <row r="310" spans="2:95">
      <c r="B310" s="30"/>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CP310" s="3"/>
      <c r="CQ310" s="3"/>
    </row>
    <row r="311" spans="2:95">
      <c r="B311" s="30"/>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CP311" s="3"/>
      <c r="CQ311" s="3"/>
    </row>
    <row r="312" spans="2:95">
      <c r="B312" s="30"/>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CP312" s="3"/>
      <c r="CQ312" s="3"/>
    </row>
    <row r="313" spans="2:95">
      <c r="B313" s="30"/>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CP313" s="3"/>
      <c r="CQ313" s="3"/>
    </row>
    <row r="314" spans="2:95">
      <c r="B314" s="30"/>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CP314" s="3"/>
      <c r="CQ314" s="3"/>
    </row>
    <row r="315" spans="2:95">
      <c r="B315" s="30"/>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CP315" s="3"/>
      <c r="CQ315" s="3"/>
    </row>
    <row r="316" spans="2:95">
      <c r="B316" s="30"/>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CP316" s="3"/>
      <c r="CQ316" s="3"/>
    </row>
    <row r="317" spans="2:95">
      <c r="B317" s="30"/>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CP317" s="3"/>
      <c r="CQ317" s="3"/>
    </row>
    <row r="318" spans="2:95">
      <c r="B318" s="30"/>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CP318" s="3"/>
      <c r="CQ318" s="3"/>
    </row>
    <row r="319" spans="2:95">
      <c r="B319" s="30"/>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CP319" s="3"/>
      <c r="CQ319" s="3"/>
    </row>
    <row r="320" spans="2:95">
      <c r="B320" s="30"/>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CP320" s="3"/>
      <c r="CQ320" s="3"/>
    </row>
    <row r="321" spans="2:95">
      <c r="B321" s="30"/>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CP321" s="3"/>
      <c r="CQ321" s="3"/>
    </row>
    <row r="322" spans="2:95">
      <c r="B322" s="30"/>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CP322" s="3"/>
      <c r="CQ322" s="3"/>
    </row>
    <row r="323" spans="2:95">
      <c r="B323" s="30"/>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CP323" s="3"/>
      <c r="CQ323" s="3"/>
    </row>
    <row r="324" spans="2:95">
      <c r="B324" s="30"/>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CP324" s="3"/>
      <c r="CQ324" s="3"/>
    </row>
    <row r="325" spans="2:95">
      <c r="B325" s="30"/>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CP325" s="3"/>
      <c r="CQ325" s="3"/>
    </row>
    <row r="326" spans="2:95">
      <c r="B326" s="30"/>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CP326" s="3"/>
      <c r="CQ326" s="3"/>
    </row>
    <row r="327" spans="2:95">
      <c r="B327" s="30"/>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CP327" s="3"/>
      <c r="CQ327" s="3"/>
    </row>
    <row r="328" spans="2:95">
      <c r="B328" s="30"/>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CP328" s="3"/>
      <c r="CQ328" s="3"/>
    </row>
    <row r="329" spans="2:95">
      <c r="B329" s="30"/>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CP329" s="3"/>
      <c r="CQ329" s="3"/>
    </row>
    <row r="330" spans="2:95">
      <c r="B330" s="30"/>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CP330" s="3"/>
      <c r="CQ330" s="3"/>
    </row>
    <row r="331" spans="2:95">
      <c r="B331" s="30"/>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CP331" s="3"/>
      <c r="CQ331" s="3"/>
    </row>
    <row r="332" spans="2:95">
      <c r="B332" s="30"/>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CP332" s="3"/>
      <c r="CQ332" s="3"/>
    </row>
    <row r="333" spans="2:95">
      <c r="B333" s="30"/>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CP333" s="3"/>
      <c r="CQ333" s="3"/>
    </row>
    <row r="334" spans="2:95">
      <c r="B334" s="30"/>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CP334" s="3"/>
      <c r="CQ334" s="3"/>
    </row>
    <row r="335" spans="2:95">
      <c r="B335" s="30"/>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CP335" s="3"/>
      <c r="CQ335" s="3"/>
    </row>
    <row r="336" spans="2:95">
      <c r="B336" s="30"/>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CP336" s="3"/>
      <c r="CQ336" s="3"/>
    </row>
    <row r="337" spans="2:95">
      <c r="B337" s="30"/>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CP337" s="3"/>
      <c r="CQ337" s="3"/>
    </row>
    <row r="338" spans="2:95">
      <c r="B338" s="30"/>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CP338" s="3"/>
      <c r="CQ338" s="3"/>
    </row>
    <row r="339" spans="2:95">
      <c r="B339" s="30"/>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CP339" s="3"/>
      <c r="CQ339" s="3"/>
    </row>
    <row r="340" spans="2:95">
      <c r="B340" s="30"/>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CP340" s="3"/>
      <c r="CQ340" s="3"/>
    </row>
    <row r="341" spans="2:95">
      <c r="B341" s="30"/>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CP341" s="3"/>
      <c r="CQ341" s="3"/>
    </row>
    <row r="342" spans="2:95">
      <c r="B342" s="30"/>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CP342" s="3"/>
      <c r="CQ342" s="3"/>
    </row>
    <row r="343" spans="2:95">
      <c r="B343" s="30"/>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CP343" s="3"/>
      <c r="CQ343" s="3"/>
    </row>
    <row r="344" spans="2:95">
      <c r="B344" s="30"/>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CP344" s="3"/>
      <c r="CQ344" s="3"/>
    </row>
    <row r="345" spans="2:95">
      <c r="B345" s="30"/>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CP345" s="3"/>
      <c r="CQ345" s="3"/>
    </row>
    <row r="346" spans="2:95">
      <c r="B346" s="30"/>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CP346" s="3"/>
      <c r="CQ346" s="3"/>
    </row>
    <row r="347" spans="2:95">
      <c r="B347" s="30"/>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CP347" s="3"/>
      <c r="CQ347" s="3"/>
    </row>
    <row r="348" spans="2:95">
      <c r="B348" s="30"/>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CP348" s="3"/>
      <c r="CQ348" s="3"/>
    </row>
    <row r="349" spans="2:95">
      <c r="B349" s="30"/>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CP349" s="3"/>
      <c r="CQ349" s="3"/>
    </row>
    <row r="350" spans="2:95">
      <c r="B350" s="30"/>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CP350" s="3"/>
      <c r="CQ350" s="3"/>
    </row>
    <row r="351" spans="2:95">
      <c r="B351" s="30"/>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CP351" s="3"/>
      <c r="CQ351" s="3"/>
    </row>
    <row r="352" spans="2:95">
      <c r="B352" s="30"/>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CP352" s="3"/>
      <c r="CQ352" s="3"/>
    </row>
    <row r="353" spans="2:95">
      <c r="B353" s="30"/>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CP353" s="3"/>
      <c r="CQ353" s="3"/>
    </row>
    <row r="354" spans="2:95">
      <c r="B354" s="30"/>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CP354" s="3"/>
      <c r="CQ354" s="3"/>
    </row>
    <row r="355" spans="2:95">
      <c r="B355" s="30"/>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CP355" s="3"/>
      <c r="CQ355" s="3"/>
    </row>
    <row r="356" spans="2:95">
      <c r="B356" s="30"/>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CP356" s="3"/>
      <c r="CQ356" s="3"/>
    </row>
    <row r="357" spans="2:95">
      <c r="B357" s="30"/>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CP357" s="3"/>
      <c r="CQ357" s="3"/>
    </row>
    <row r="358" spans="2:95">
      <c r="B358" s="30"/>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CP358" s="3"/>
      <c r="CQ358" s="3"/>
    </row>
    <row r="359" spans="2:95">
      <c r="B359" s="30"/>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CP359" s="3"/>
      <c r="CQ359" s="3"/>
    </row>
    <row r="360" spans="2:95">
      <c r="B360" s="30"/>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CP360" s="3"/>
      <c r="CQ360" s="3"/>
    </row>
    <row r="361" spans="2:95">
      <c r="B361" s="30"/>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CP361" s="3"/>
      <c r="CQ361" s="3"/>
    </row>
    <row r="362" spans="2:95">
      <c r="B362" s="30"/>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CP362" s="3"/>
      <c r="CQ362" s="3"/>
    </row>
    <row r="363" spans="2:95">
      <c r="B363" s="30"/>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CP363" s="3"/>
      <c r="CQ363" s="3"/>
    </row>
    <row r="364" spans="2:95">
      <c r="B364" s="30"/>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CP364" s="3"/>
      <c r="CQ364" s="3"/>
    </row>
    <row r="365" spans="2:95">
      <c r="B365" s="30"/>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CP365" s="3"/>
      <c r="CQ365" s="3"/>
    </row>
    <row r="366" spans="2:95">
      <c r="B366" s="30"/>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CP366" s="3"/>
      <c r="CQ366" s="3"/>
    </row>
    <row r="367" spans="2:95">
      <c r="B367" s="30"/>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CP367" s="3"/>
      <c r="CQ367" s="3"/>
    </row>
    <row r="368" spans="2:95">
      <c r="B368" s="30"/>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CP368" s="3"/>
      <c r="CQ368" s="3"/>
    </row>
    <row r="369" spans="2:95">
      <c r="B369" s="30"/>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CP369" s="3"/>
      <c r="CQ369" s="3"/>
    </row>
    <row r="370" spans="2:95">
      <c r="B370" s="30"/>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CP370" s="3"/>
      <c r="CQ370" s="3"/>
    </row>
    <row r="371" spans="2:95">
      <c r="B371" s="30"/>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CP371" s="3"/>
      <c r="CQ371" s="3"/>
    </row>
    <row r="372" spans="2:95">
      <c r="B372" s="30"/>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CP372" s="3"/>
      <c r="CQ372" s="3"/>
    </row>
    <row r="373" spans="2:95">
      <c r="B373" s="30"/>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CP373" s="3"/>
      <c r="CQ373" s="3"/>
    </row>
    <row r="374" spans="2:95">
      <c r="B374" s="30"/>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CP374" s="3"/>
      <c r="CQ374" s="3"/>
    </row>
    <row r="375" spans="2:95">
      <c r="B375" s="30"/>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CP375" s="3"/>
      <c r="CQ375" s="3"/>
    </row>
    <row r="376" spans="2:95">
      <c r="B376" s="30"/>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CP376" s="3"/>
      <c r="CQ376" s="3"/>
    </row>
    <row r="377" spans="2:95">
      <c r="B377" s="30"/>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CP377" s="3"/>
      <c r="CQ377" s="3"/>
    </row>
    <row r="378" spans="2:95">
      <c r="B378" s="30"/>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CP378" s="3"/>
      <c r="CQ378" s="3"/>
    </row>
    <row r="379" spans="2:95">
      <c r="B379" s="30"/>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CP379" s="3"/>
      <c r="CQ379" s="3"/>
    </row>
    <row r="380" spans="2:95">
      <c r="B380" s="30"/>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CP380" s="3"/>
      <c r="CQ380" s="3"/>
    </row>
    <row r="381" spans="2:95">
      <c r="B381" s="30"/>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CP381" s="3"/>
      <c r="CQ381" s="3"/>
    </row>
    <row r="382" spans="2:95">
      <c r="B382" s="30"/>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CP382" s="3"/>
      <c r="CQ382" s="3"/>
    </row>
    <row r="383" spans="2:95">
      <c r="B383" s="30"/>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CP383" s="3"/>
      <c r="CQ383" s="3"/>
    </row>
    <row r="384" spans="2:95">
      <c r="B384" s="30"/>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CP384" s="3"/>
      <c r="CQ384" s="3"/>
    </row>
    <row r="385" spans="2:95">
      <c r="B385" s="30"/>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CP385" s="3"/>
      <c r="CQ385" s="3"/>
    </row>
    <row r="386" spans="2:95">
      <c r="B386" s="30"/>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CP386" s="3"/>
      <c r="CQ386" s="3"/>
    </row>
    <row r="387" spans="2:95">
      <c r="B387" s="30"/>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CP387" s="3"/>
      <c r="CQ387" s="3"/>
    </row>
    <row r="388" spans="2:95">
      <c r="B388" s="30"/>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CP388" s="3"/>
      <c r="CQ388" s="3"/>
    </row>
    <row r="389" spans="2:95">
      <c r="B389" s="30"/>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CP389" s="3"/>
      <c r="CQ389" s="3"/>
    </row>
    <row r="390" spans="2:95">
      <c r="B390" s="30"/>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CP390" s="3"/>
      <c r="CQ390" s="3"/>
    </row>
    <row r="391" spans="2:95">
      <c r="B391" s="30"/>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CP391" s="3"/>
      <c r="CQ391" s="3"/>
    </row>
    <row r="392" spans="2:95">
      <c r="B392" s="30"/>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CP392" s="3"/>
      <c r="CQ392" s="3"/>
    </row>
    <row r="393" spans="2:95">
      <c r="B393" s="30"/>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CP393" s="3"/>
      <c r="CQ393" s="3"/>
    </row>
    <row r="394" spans="2:95">
      <c r="B394" s="30"/>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CP394" s="3"/>
      <c r="CQ394" s="3"/>
    </row>
    <row r="395" spans="2:95">
      <c r="B395" s="30"/>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CP395" s="3"/>
      <c r="CQ395" s="3"/>
    </row>
    <row r="396" spans="2:95">
      <c r="B396" s="30"/>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CP396" s="3"/>
      <c r="CQ396" s="3"/>
    </row>
    <row r="397" spans="2:95">
      <c r="B397" s="30"/>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CP397" s="3"/>
      <c r="CQ397" s="3"/>
    </row>
    <row r="398" spans="2:95">
      <c r="B398" s="30"/>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CP398" s="3"/>
      <c r="CQ398" s="3"/>
    </row>
    <row r="399" spans="2:95">
      <c r="B399" s="30"/>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CP399" s="3"/>
      <c r="CQ399" s="3"/>
    </row>
    <row r="400" spans="2:95">
      <c r="B400" s="30"/>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CP400" s="3"/>
      <c r="CQ400" s="3"/>
    </row>
    <row r="401" spans="2:95">
      <c r="B401" s="30"/>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CP401" s="3"/>
      <c r="CQ401" s="3"/>
    </row>
    <row r="402" spans="2:95">
      <c r="B402" s="30"/>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CP402" s="3"/>
      <c r="CQ402" s="3"/>
    </row>
    <row r="403" spans="2:95">
      <c r="B403" s="30"/>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CP403" s="3"/>
      <c r="CQ403" s="3"/>
    </row>
    <row r="404" spans="2:95">
      <c r="B404" s="30"/>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CP404" s="3"/>
      <c r="CQ404" s="3"/>
    </row>
    <row r="405" spans="2:95">
      <c r="B405" s="30"/>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CP405" s="3"/>
      <c r="CQ405" s="3"/>
    </row>
    <row r="406" spans="2:95">
      <c r="B406" s="30"/>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CP406" s="3"/>
      <c r="CQ406" s="3"/>
    </row>
    <row r="407" spans="2:95">
      <c r="B407" s="30"/>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CP407" s="3"/>
      <c r="CQ407" s="3"/>
    </row>
    <row r="408" spans="2:95">
      <c r="B408" s="30"/>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CP408" s="3"/>
      <c r="CQ408" s="3"/>
    </row>
    <row r="409" spans="2:95">
      <c r="B409" s="30"/>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CP409" s="3"/>
      <c r="CQ409" s="3"/>
    </row>
    <row r="410" spans="2:95">
      <c r="B410" s="30"/>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CP410" s="3"/>
      <c r="CQ410" s="3"/>
    </row>
    <row r="411" spans="2:95">
      <c r="B411" s="30"/>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CP411" s="3"/>
      <c r="CQ411" s="3"/>
    </row>
    <row r="412" spans="2:95">
      <c r="B412" s="30"/>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CP412" s="3"/>
      <c r="CQ412" s="3"/>
    </row>
    <row r="413" spans="2:95">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CP413" s="3"/>
      <c r="CQ413" s="3"/>
    </row>
    <row r="414" spans="2:95">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CP414" s="3"/>
      <c r="CQ414" s="3"/>
    </row>
    <row r="415" spans="2:95">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CP415" s="3"/>
      <c r="CQ415" s="3"/>
    </row>
    <row r="416" spans="2:95">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CP416" s="3"/>
      <c r="CQ416" s="3"/>
    </row>
    <row r="417" spans="2:95">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CP417" s="3"/>
      <c r="CQ417" s="3"/>
    </row>
    <row r="418" spans="2:95">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CP418" s="3"/>
      <c r="CQ418" s="3"/>
    </row>
    <row r="419" spans="2:95">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CP419" s="3"/>
      <c r="CQ419" s="3"/>
    </row>
    <row r="420" spans="2:95">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CP420" s="3"/>
      <c r="CQ420" s="3"/>
    </row>
    <row r="421" spans="2:95">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CP421" s="3"/>
      <c r="CQ421" s="3"/>
    </row>
    <row r="422" spans="2:95">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CP422" s="3"/>
      <c r="CQ422" s="3"/>
    </row>
    <row r="423" spans="2:95">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CP423" s="3"/>
      <c r="CQ423" s="3"/>
    </row>
    <row r="424" spans="2:95">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CP424" s="3"/>
      <c r="CQ424" s="3"/>
    </row>
    <row r="425" spans="2:95">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CP425" s="3"/>
      <c r="CQ425" s="3"/>
    </row>
    <row r="426" spans="2:95">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CP426" s="3"/>
      <c r="CQ426" s="3"/>
    </row>
    <row r="427" spans="2:95">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CP427" s="3"/>
      <c r="CQ427" s="3"/>
    </row>
    <row r="428" spans="2:95">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CP428" s="3"/>
      <c r="CQ428" s="3"/>
    </row>
    <row r="429" spans="2:95">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CP429" s="3"/>
      <c r="CQ429" s="3"/>
    </row>
    <row r="430" spans="2:95">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CP430" s="3"/>
      <c r="CQ430" s="3"/>
    </row>
    <row r="431" spans="2:95">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CP431" s="3"/>
      <c r="CQ431" s="3"/>
    </row>
    <row r="432" spans="2:95">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CP432" s="3"/>
      <c r="CQ432" s="3"/>
    </row>
    <row r="433" spans="2:95">
      <c r="B433" s="30"/>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CP433" s="3"/>
      <c r="CQ433" s="3"/>
    </row>
    <row r="434" spans="2:95">
      <c r="B434" s="30"/>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CP434" s="3"/>
      <c r="CQ434" s="3"/>
    </row>
    <row r="435" spans="2:95">
      <c r="B435" s="30"/>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CP435" s="3"/>
      <c r="CQ435" s="3"/>
    </row>
    <row r="436" spans="2:95">
      <c r="B436" s="30"/>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CP436" s="3"/>
      <c r="CQ436" s="3"/>
    </row>
    <row r="437" spans="2:95">
      <c r="B437" s="30"/>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CP437" s="3"/>
      <c r="CQ437" s="3"/>
    </row>
    <row r="438" spans="2:95">
      <c r="B438" s="30"/>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CP438" s="3"/>
      <c r="CQ438" s="3"/>
    </row>
    <row r="439" spans="2:95">
      <c r="B439" s="30"/>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CP439" s="3"/>
      <c r="CQ439" s="3"/>
    </row>
    <row r="440" spans="2:95">
      <c r="B440" s="30"/>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CP440" s="3"/>
      <c r="CQ440" s="3"/>
    </row>
    <row r="441" spans="2:95">
      <c r="B441" s="30"/>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CP441" s="3"/>
      <c r="CQ441" s="3"/>
    </row>
    <row r="442" spans="2:95">
      <c r="B442" s="30"/>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CP442" s="3"/>
      <c r="CQ442" s="3"/>
    </row>
    <row r="443" spans="2:95">
      <c r="B443" s="30"/>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CP443" s="3"/>
      <c r="CQ443" s="3"/>
    </row>
    <row r="444" spans="2:95">
      <c r="B444" s="30"/>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CP444" s="3"/>
      <c r="CQ444" s="3"/>
    </row>
    <row r="445" spans="2:95">
      <c r="B445" s="30"/>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CP445" s="3"/>
      <c r="CQ445" s="3"/>
    </row>
    <row r="446" spans="2:95">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CP446" s="3"/>
      <c r="CQ446" s="3"/>
    </row>
    <row r="447" spans="2:95">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CP447" s="3"/>
      <c r="CQ447" s="3"/>
    </row>
    <row r="448" spans="2:95">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CP448" s="3"/>
      <c r="CQ448" s="3"/>
    </row>
    <row r="449" spans="2:95">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CP449" s="3"/>
      <c r="CQ449" s="3"/>
    </row>
    <row r="450" spans="2:95">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CP450" s="3"/>
      <c r="CQ450" s="3"/>
    </row>
    <row r="451" spans="2:95">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CP451" s="3"/>
      <c r="CQ451" s="3"/>
    </row>
    <row r="452" spans="2:95">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CP452" s="3"/>
      <c r="CQ452" s="3"/>
    </row>
    <row r="453" spans="2:95">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CP453" s="3"/>
      <c r="CQ453" s="3"/>
    </row>
    <row r="454" spans="2:95">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CP454" s="3"/>
      <c r="CQ454" s="3"/>
    </row>
    <row r="455" spans="2:95">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CP455" s="3"/>
      <c r="CQ455" s="3"/>
    </row>
    <row r="456" spans="2:95">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CP456" s="3"/>
      <c r="CQ456" s="3"/>
    </row>
    <row r="457" spans="2:95">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CP457" s="3"/>
      <c r="CQ457" s="3"/>
    </row>
    <row r="458" spans="2:95">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CP458" s="3"/>
      <c r="CQ458" s="3"/>
    </row>
    <row r="459" spans="2:95">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CP459" s="3"/>
      <c r="CQ459" s="3"/>
    </row>
    <row r="460" spans="2:95">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CP460" s="3"/>
      <c r="CQ460" s="3"/>
    </row>
    <row r="461" spans="2:95">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CP461" s="3"/>
      <c r="CQ461" s="3"/>
    </row>
    <row r="462" spans="2:95">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CP462" s="3"/>
      <c r="CQ462" s="3"/>
    </row>
    <row r="463" spans="2:95">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CP463" s="3"/>
      <c r="CQ463" s="3"/>
    </row>
    <row r="464" spans="2:95">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CP464" s="3"/>
      <c r="CQ464" s="3"/>
    </row>
    <row r="465" spans="2:95">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CP465" s="3"/>
      <c r="CQ465" s="3"/>
    </row>
    <row r="466" spans="2:95">
      <c r="B466" s="30"/>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CP466" s="3"/>
      <c r="CQ466" s="3"/>
    </row>
    <row r="467" spans="2:95">
      <c r="B467" s="30"/>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CP467" s="3"/>
      <c r="CQ467" s="3"/>
    </row>
    <row r="468" spans="2:95">
      <c r="B468" s="30"/>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CP468" s="3"/>
      <c r="CQ468" s="3"/>
    </row>
    <row r="469" spans="2:95">
      <c r="B469" s="30"/>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CP469" s="3"/>
      <c r="CQ469" s="3"/>
    </row>
    <row r="470" spans="2:95">
      <c r="B470" s="30"/>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CP470" s="3"/>
      <c r="CQ470" s="3"/>
    </row>
    <row r="471" spans="2:95">
      <c r="B471" s="30"/>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CP471" s="3"/>
      <c r="CQ471" s="3"/>
    </row>
    <row r="472" spans="2:95">
      <c r="B472" s="30"/>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CP472" s="3"/>
      <c r="CQ472" s="3"/>
    </row>
    <row r="473" spans="2:95">
      <c r="B473" s="30"/>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CP473" s="3"/>
      <c r="CQ473" s="3"/>
    </row>
    <row r="474" spans="2:95">
      <c r="B474" s="30"/>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CP474" s="3"/>
      <c r="CQ474" s="3"/>
    </row>
    <row r="475" spans="2:95">
      <c r="B475" s="30"/>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CP475" s="3"/>
      <c r="CQ475" s="3"/>
    </row>
    <row r="476" spans="2:95">
      <c r="B476" s="30"/>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CP476" s="3"/>
      <c r="CQ476" s="3"/>
    </row>
    <row r="477" spans="2:95">
      <c r="B477" s="30"/>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CP477" s="3"/>
      <c r="CQ477" s="3"/>
    </row>
    <row r="478" spans="2:95">
      <c r="B478" s="30"/>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CP478" s="3"/>
      <c r="CQ478" s="3"/>
    </row>
    <row r="479" spans="2:95">
      <c r="B479" s="30"/>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CP479" s="3"/>
      <c r="CQ479" s="3"/>
    </row>
    <row r="480" spans="2:95">
      <c r="B480" s="30"/>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CP480" s="3"/>
      <c r="CQ480" s="3"/>
    </row>
    <row r="481" spans="2:95">
      <c r="B481" s="30"/>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CP481" s="3"/>
      <c r="CQ481" s="3"/>
    </row>
    <row r="482" spans="2:95">
      <c r="B482" s="30"/>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CP482" s="3"/>
      <c r="CQ482" s="3"/>
    </row>
    <row r="483" spans="2:95">
      <c r="B483" s="30"/>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CP483" s="3"/>
      <c r="CQ483" s="3"/>
    </row>
    <row r="484" spans="2:95">
      <c r="B484" s="30"/>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CP484" s="3"/>
      <c r="CQ484" s="3"/>
    </row>
    <row r="485" spans="2:95">
      <c r="B485" s="30"/>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CP485" s="3"/>
      <c r="CQ485" s="3"/>
    </row>
    <row r="486" spans="2:95">
      <c r="B486" s="30"/>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CP486" s="3"/>
      <c r="CQ486" s="3"/>
    </row>
    <row r="487" spans="2:95">
      <c r="B487" s="30"/>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CP487" s="3"/>
      <c r="CQ487" s="3"/>
    </row>
    <row r="488" spans="2:95">
      <c r="B488" s="30"/>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CP488" s="3"/>
      <c r="CQ488" s="3"/>
    </row>
    <row r="489" spans="2:95">
      <c r="B489" s="30"/>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CP489" s="3"/>
      <c r="CQ489" s="3"/>
    </row>
    <row r="490" spans="2:95">
      <c r="B490" s="30"/>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CP490" s="3"/>
      <c r="CQ490" s="3"/>
    </row>
    <row r="491" spans="2:95">
      <c r="B491" s="30"/>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CP491" s="3"/>
      <c r="CQ491" s="3"/>
    </row>
    <row r="492" spans="2:95">
      <c r="B492" s="30"/>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CP492" s="3"/>
      <c r="CQ492" s="3"/>
    </row>
    <row r="493" spans="2:95">
      <c r="B493" s="30"/>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CP493" s="3"/>
      <c r="CQ493" s="3"/>
    </row>
    <row r="494" spans="2:95">
      <c r="B494" s="30"/>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CP494" s="3"/>
      <c r="CQ494" s="3"/>
    </row>
    <row r="495" spans="2:95">
      <c r="B495" s="30"/>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CP495" s="3"/>
      <c r="CQ495" s="3"/>
    </row>
    <row r="496" spans="2:95">
      <c r="B496" s="30"/>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CP496" s="3"/>
      <c r="CQ496" s="3"/>
    </row>
    <row r="497" spans="2:95">
      <c r="B497" s="30"/>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CP497" s="3"/>
      <c r="CQ497" s="3"/>
    </row>
    <row r="498" spans="2:95">
      <c r="B498" s="30"/>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CP498" s="3"/>
      <c r="CQ498" s="3"/>
    </row>
    <row r="499" spans="2:95">
      <c r="B499" s="30"/>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CP499" s="3"/>
      <c r="CQ499" s="3"/>
    </row>
    <row r="500" spans="2:95">
      <c r="B500" s="30"/>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CP500" s="3"/>
      <c r="CQ500" s="3"/>
    </row>
    <row r="501" spans="2:95">
      <c r="B501" s="30"/>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CP501" s="3"/>
      <c r="CQ501" s="3"/>
    </row>
    <row r="502" spans="2:95">
      <c r="B502" s="30"/>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CP502" s="3"/>
      <c r="CQ502" s="3"/>
    </row>
    <row r="503" spans="2:95">
      <c r="B503" s="30"/>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CP503" s="3"/>
      <c r="CQ503" s="3"/>
    </row>
    <row r="504" spans="2:95">
      <c r="B504" s="30"/>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CP504" s="3"/>
      <c r="CQ504" s="3"/>
    </row>
    <row r="505" spans="2:95">
      <c r="B505" s="30"/>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CP505" s="3"/>
      <c r="CQ505" s="3"/>
    </row>
    <row r="506" spans="2:95">
      <c r="B506" s="30"/>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CP506" s="3"/>
      <c r="CQ506" s="3"/>
    </row>
    <row r="507" spans="2:95">
      <c r="B507" s="30"/>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CP507" s="3"/>
      <c r="CQ507" s="3"/>
    </row>
    <row r="508" spans="2:95">
      <c r="B508" s="30"/>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CP508" s="3"/>
      <c r="CQ508" s="3"/>
    </row>
    <row r="509" spans="2:95">
      <c r="B509" s="30"/>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CP509" s="3"/>
      <c r="CQ509" s="3"/>
    </row>
    <row r="510" spans="2:95">
      <c r="B510" s="30"/>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CP510" s="3"/>
      <c r="CQ510" s="3"/>
    </row>
    <row r="511" spans="2:95">
      <c r="B511" s="30"/>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CP511" s="3"/>
      <c r="CQ511" s="3"/>
    </row>
    <row r="512" spans="2:95">
      <c r="B512" s="30"/>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CP512" s="3"/>
      <c r="CQ512" s="3"/>
    </row>
    <row r="513" spans="2:95">
      <c r="B513" s="30"/>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CP513" s="3"/>
      <c r="CQ513" s="3"/>
    </row>
    <row r="514" spans="2:95">
      <c r="B514" s="30"/>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CP514" s="3"/>
      <c r="CQ514" s="3"/>
    </row>
    <row r="515" spans="2:95">
      <c r="B515" s="30"/>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CP515" s="3"/>
      <c r="CQ515" s="3"/>
    </row>
    <row r="516" spans="2:95">
      <c r="B516" s="30"/>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CP516" s="3"/>
      <c r="CQ516" s="3"/>
    </row>
    <row r="517" spans="2:95">
      <c r="B517" s="30"/>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CP517" s="3"/>
      <c r="CQ517" s="3"/>
    </row>
    <row r="518" spans="2:95">
      <c r="B518" s="30"/>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CP518" s="3"/>
      <c r="CQ518" s="3"/>
    </row>
    <row r="519" spans="2:95">
      <c r="B519" s="30"/>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CP519" s="3"/>
      <c r="CQ519" s="3"/>
    </row>
    <row r="520" spans="2:95">
      <c r="B520" s="30"/>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CP520" s="3"/>
      <c r="CQ520" s="3"/>
    </row>
    <row r="521" spans="2:95">
      <c r="B521" s="30"/>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CP521" s="3"/>
      <c r="CQ521" s="3"/>
    </row>
    <row r="522" spans="2:95">
      <c r="B522" s="30"/>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CP522" s="3"/>
      <c r="CQ522" s="3"/>
    </row>
    <row r="523" spans="2:95">
      <c r="B523" s="30"/>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CP523" s="3"/>
      <c r="CQ523" s="3"/>
    </row>
    <row r="524" spans="2:95">
      <c r="B524" s="30"/>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CP524" s="3"/>
      <c r="CQ524" s="3"/>
    </row>
    <row r="525" spans="2:95">
      <c r="B525" s="30"/>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CP525" s="3"/>
      <c r="CQ525" s="3"/>
    </row>
    <row r="526" spans="2:95">
      <c r="B526" s="30"/>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CP526" s="3"/>
      <c r="CQ526" s="3"/>
    </row>
    <row r="527" spans="2:95">
      <c r="B527" s="30"/>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CP527" s="3"/>
      <c r="CQ527" s="3"/>
    </row>
    <row r="528" spans="2:95">
      <c r="B528" s="30"/>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CP528" s="3"/>
      <c r="CQ528" s="3"/>
    </row>
    <row r="529" spans="2:95">
      <c r="B529" s="30"/>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CP529" s="3"/>
      <c r="CQ529" s="3"/>
    </row>
    <row r="530" spans="2:95">
      <c r="B530" s="30"/>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CP530" s="3"/>
      <c r="CQ530" s="3"/>
    </row>
    <row r="531" spans="2:95">
      <c r="B531" s="30"/>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CP531" s="3"/>
      <c r="CQ531" s="3"/>
    </row>
    <row r="532" spans="2:95">
      <c r="B532" s="30"/>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CP532" s="3"/>
      <c r="CQ532" s="3"/>
    </row>
    <row r="533" spans="2:95">
      <c r="B533" s="30"/>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CP533" s="3"/>
      <c r="CQ533" s="3"/>
    </row>
    <row r="534" spans="2:95">
      <c r="B534" s="30"/>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CP534" s="3"/>
      <c r="CQ534" s="3"/>
    </row>
    <row r="535" spans="2:95">
      <c r="B535" s="30"/>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CP535" s="3"/>
      <c r="CQ535" s="3"/>
    </row>
    <row r="536" spans="2:95">
      <c r="B536" s="30"/>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CP536" s="3"/>
      <c r="CQ536" s="3"/>
    </row>
    <row r="537" spans="2:95">
      <c r="B537" s="30"/>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CP537" s="3"/>
      <c r="CQ537" s="3"/>
    </row>
    <row r="538" spans="2:95">
      <c r="B538" s="30"/>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CP538" s="3"/>
      <c r="CQ538" s="3"/>
    </row>
    <row r="539" spans="2:95">
      <c r="B539" s="30"/>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CP539" s="3"/>
      <c r="CQ539" s="3"/>
    </row>
    <row r="540" spans="2:95">
      <c r="B540" s="30"/>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CP540" s="3"/>
      <c r="CQ540" s="3"/>
    </row>
    <row r="541" spans="2:95">
      <c r="B541" s="30"/>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CP541" s="3"/>
      <c r="CQ541" s="3"/>
    </row>
    <row r="542" spans="2:95">
      <c r="B542" s="30"/>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CP542" s="3"/>
      <c r="CQ542" s="3"/>
    </row>
    <row r="543" spans="2:95">
      <c r="B543" s="30"/>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CP543" s="3"/>
      <c r="CQ543" s="3"/>
    </row>
    <row r="544" spans="2:95">
      <c r="B544" s="30"/>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CP544" s="3"/>
      <c r="CQ544" s="3"/>
    </row>
    <row r="545" spans="2:95">
      <c r="B545" s="30"/>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CP545" s="3"/>
      <c r="CQ545" s="3"/>
    </row>
    <row r="546" spans="2:95">
      <c r="B546" s="30"/>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CP546" s="3"/>
      <c r="CQ546" s="3"/>
    </row>
    <row r="547" spans="2:95">
      <c r="B547" s="30"/>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CP547" s="3"/>
      <c r="CQ547" s="3"/>
    </row>
    <row r="548" spans="2:95">
      <c r="B548" s="30"/>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CP548" s="3"/>
      <c r="CQ548" s="3"/>
    </row>
    <row r="549" spans="2:95">
      <c r="B549" s="30"/>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CP549" s="3"/>
      <c r="CQ549" s="3"/>
    </row>
    <row r="550" spans="2:95">
      <c r="B550" s="30"/>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CP550" s="3"/>
      <c r="CQ550" s="3"/>
    </row>
    <row r="551" spans="2:95">
      <c r="B551" s="30"/>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CP551" s="3"/>
      <c r="CQ551" s="3"/>
    </row>
    <row r="552" spans="2:95">
      <c r="B552" s="30"/>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CP552" s="3"/>
      <c r="CQ552" s="3"/>
    </row>
    <row r="553" spans="2:95">
      <c r="B553" s="30"/>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CP553" s="3"/>
      <c r="CQ553" s="3"/>
    </row>
    <row r="554" spans="2:95">
      <c r="B554" s="30"/>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CP554" s="3"/>
      <c r="CQ554" s="3"/>
    </row>
    <row r="555" spans="2:95">
      <c r="B555" s="30"/>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CP555" s="3"/>
      <c r="CQ555" s="3"/>
    </row>
    <row r="556" spans="2:95">
      <c r="B556" s="30"/>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CP556" s="3"/>
      <c r="CQ556" s="3"/>
    </row>
    <row r="557" spans="2:95">
      <c r="B557" s="30"/>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CP557" s="3"/>
      <c r="CQ557" s="3"/>
    </row>
    <row r="558" spans="2:95">
      <c r="B558" s="30"/>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CP558" s="3"/>
      <c r="CQ558" s="3"/>
    </row>
    <row r="559" spans="2:95">
      <c r="B559" s="30"/>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CP559" s="3"/>
      <c r="CQ559" s="3"/>
    </row>
    <row r="560" spans="2:95">
      <c r="B560" s="30"/>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CP560" s="3"/>
      <c r="CQ560" s="3"/>
    </row>
    <row r="561" spans="2:95">
      <c r="B561" s="30"/>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CP561" s="3"/>
      <c r="CQ561" s="3"/>
    </row>
    <row r="562" spans="2:95">
      <c r="B562" s="30"/>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CP562" s="3"/>
      <c r="CQ562" s="3"/>
    </row>
    <row r="563" spans="2:95">
      <c r="B563" s="30"/>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CP563" s="3"/>
      <c r="CQ563" s="3"/>
    </row>
    <row r="564" spans="2:95">
      <c r="B564" s="30"/>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CP564" s="3"/>
      <c r="CQ564" s="3"/>
    </row>
    <row r="565" spans="2:95">
      <c r="B565" s="30"/>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CP565" s="3"/>
      <c r="CQ565" s="3"/>
    </row>
    <row r="566" spans="2:95">
      <c r="B566" s="30"/>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CP566" s="3"/>
      <c r="CQ566" s="3"/>
    </row>
    <row r="567" spans="2:95">
      <c r="B567" s="30"/>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CP567" s="3"/>
      <c r="CQ567" s="3"/>
    </row>
    <row r="568" spans="2:95">
      <c r="B568" s="30"/>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CP568" s="3"/>
      <c r="CQ568" s="3"/>
    </row>
    <row r="569" spans="2:95">
      <c r="B569" s="30"/>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CP569" s="3"/>
      <c r="CQ569" s="3"/>
    </row>
    <row r="570" spans="2:95">
      <c r="B570" s="30"/>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CP570" s="3"/>
      <c r="CQ570" s="3"/>
    </row>
    <row r="571" spans="2:95">
      <c r="B571" s="30"/>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CP571" s="3"/>
      <c r="CQ571" s="3"/>
    </row>
    <row r="572" spans="2:95">
      <c r="B572" s="30"/>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CP572" s="3"/>
      <c r="CQ572" s="3"/>
    </row>
    <row r="573" spans="2:95">
      <c r="B573" s="30"/>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CP573" s="3"/>
      <c r="CQ573" s="3"/>
    </row>
    <row r="574" spans="2:95">
      <c r="B574" s="30"/>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CP574" s="3"/>
      <c r="CQ574" s="3"/>
    </row>
    <row r="575" spans="2:95">
      <c r="B575" s="30"/>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CP575" s="3"/>
      <c r="CQ575" s="3"/>
    </row>
    <row r="576" spans="2:95">
      <c r="B576" s="30"/>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CP576" s="3"/>
      <c r="CQ576" s="3"/>
    </row>
    <row r="577" spans="2:95">
      <c r="B577" s="30"/>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CP577" s="3"/>
      <c r="CQ577" s="3"/>
    </row>
    <row r="578" spans="2:95">
      <c r="B578" s="30"/>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CP578" s="3"/>
      <c r="CQ578" s="3"/>
    </row>
    <row r="579" spans="2:95">
      <c r="B579" s="30"/>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CP579" s="3"/>
      <c r="CQ579" s="3"/>
    </row>
    <row r="580" spans="2:95">
      <c r="B580" s="30"/>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CP580" s="3"/>
      <c r="CQ580" s="3"/>
    </row>
    <row r="581" spans="2:95">
      <c r="B581" s="30"/>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CP581" s="3"/>
      <c r="CQ581" s="3"/>
    </row>
    <row r="582" spans="2:95">
      <c r="B582" s="30"/>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CP582" s="3"/>
      <c r="CQ582" s="3"/>
    </row>
    <row r="583" spans="2:95">
      <c r="B583" s="30"/>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CP583" s="3"/>
      <c r="CQ583" s="3"/>
    </row>
    <row r="584" spans="2:95">
      <c r="B584" s="30"/>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CP584" s="3"/>
      <c r="CQ584" s="3"/>
    </row>
    <row r="585" spans="2:95">
      <c r="B585" s="30"/>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CP585" s="3"/>
      <c r="CQ585" s="3"/>
    </row>
    <row r="586" spans="2:95">
      <c r="B586" s="30"/>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CP586" s="3"/>
      <c r="CQ586" s="3"/>
    </row>
    <row r="587" spans="2:95">
      <c r="B587" s="30"/>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CP587" s="3"/>
      <c r="CQ587" s="3"/>
    </row>
    <row r="588" spans="2:95">
      <c r="B588" s="30"/>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CP588" s="3"/>
      <c r="CQ588" s="3"/>
    </row>
    <row r="589" spans="2:95">
      <c r="B589" s="30"/>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CP589" s="3"/>
      <c r="CQ589" s="3"/>
    </row>
    <row r="590" spans="2:95">
      <c r="B590" s="30"/>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CP590" s="3"/>
      <c r="CQ590" s="3"/>
    </row>
    <row r="591" spans="2:95">
      <c r="B591" s="30"/>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CP591" s="3"/>
      <c r="CQ591" s="3"/>
    </row>
    <row r="592" spans="2:95">
      <c r="B592" s="30"/>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CP592" s="3"/>
      <c r="CQ592" s="3"/>
    </row>
    <row r="593" spans="2:95">
      <c r="B593" s="30"/>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CP593" s="3"/>
      <c r="CQ593" s="3"/>
    </row>
    <row r="594" spans="2:95">
      <c r="B594" s="30"/>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CP594" s="3"/>
      <c r="CQ594" s="3"/>
    </row>
    <row r="595" spans="2:95">
      <c r="B595" s="30"/>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CP595" s="3"/>
      <c r="CQ595" s="3"/>
    </row>
    <row r="596" spans="2:95">
      <c r="B596" s="30"/>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CP596" s="3"/>
      <c r="CQ596" s="3"/>
    </row>
    <row r="597" spans="2:95">
      <c r="B597" s="30"/>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CP597" s="3"/>
      <c r="CQ597" s="3"/>
    </row>
    <row r="598" spans="2:95">
      <c r="B598" s="30"/>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CP598" s="3"/>
      <c r="CQ598" s="3"/>
    </row>
    <row r="599" spans="2:95">
      <c r="B599" s="30"/>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CP599" s="3"/>
      <c r="CQ599" s="3"/>
    </row>
    <row r="600" spans="2:95">
      <c r="B600" s="30"/>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CP600" s="3"/>
      <c r="CQ600" s="3"/>
    </row>
    <row r="601" spans="2:95">
      <c r="B601" s="30"/>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CP601" s="3"/>
      <c r="CQ601" s="3"/>
    </row>
    <row r="602" spans="2:95">
      <c r="B602" s="30"/>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CP602" s="3"/>
      <c r="CQ602" s="3"/>
    </row>
    <row r="603" spans="2:95">
      <c r="B603" s="30"/>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CP603" s="3"/>
      <c r="CQ603" s="3"/>
    </row>
    <row r="604" spans="2:95">
      <c r="B604" s="30"/>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CP604" s="3"/>
      <c r="CQ604" s="3"/>
    </row>
    <row r="605" spans="2:95">
      <c r="B605" s="30"/>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CP605" s="3"/>
      <c r="CQ605" s="3"/>
    </row>
    <row r="606" spans="2:95">
      <c r="B606" s="30"/>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CP606" s="3"/>
      <c r="CQ606" s="3"/>
    </row>
    <row r="607" spans="2:95">
      <c r="B607" s="30"/>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CP607" s="3"/>
      <c r="CQ607" s="3"/>
    </row>
    <row r="608" spans="2:95">
      <c r="B608" s="30"/>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CP608" s="3"/>
      <c r="CQ608" s="3"/>
    </row>
    <row r="609" spans="2:95">
      <c r="B609" s="30"/>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CP609" s="3"/>
      <c r="CQ609" s="3"/>
    </row>
    <row r="610" spans="2:95">
      <c r="B610" s="30"/>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CP610" s="3"/>
      <c r="CQ610" s="3"/>
    </row>
    <row r="611" spans="2:95">
      <c r="B611" s="30"/>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CP611" s="3"/>
      <c r="CQ611" s="3"/>
    </row>
    <row r="612" spans="2:95">
      <c r="B612" s="30"/>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CP612" s="3"/>
      <c r="CQ612" s="3"/>
    </row>
    <row r="613" spans="2:95">
      <c r="B613" s="30"/>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CP613" s="3"/>
      <c r="CQ613" s="3"/>
    </row>
    <row r="614" spans="2:95">
      <c r="B614" s="30"/>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CP614" s="3"/>
      <c r="CQ614" s="3"/>
    </row>
    <row r="615" spans="2:95">
      <c r="B615" s="30"/>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CP615" s="3"/>
      <c r="CQ615" s="3"/>
    </row>
    <row r="616" spans="2:95">
      <c r="B616" s="30"/>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CP616" s="3"/>
      <c r="CQ616" s="3"/>
    </row>
    <row r="617" spans="2:95">
      <c r="B617" s="30"/>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CP617" s="3"/>
      <c r="CQ617" s="3"/>
    </row>
    <row r="618" spans="2:95">
      <c r="B618" s="30"/>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CP618" s="3"/>
      <c r="CQ618" s="3"/>
    </row>
    <row r="619" spans="2:95">
      <c r="B619" s="30"/>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CP619" s="3"/>
      <c r="CQ619" s="3"/>
    </row>
    <row r="620" spans="2:95">
      <c r="B620" s="30"/>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CP620" s="3"/>
      <c r="CQ620" s="3"/>
    </row>
    <row r="621" spans="2:95">
      <c r="B621" s="30"/>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CP621" s="3"/>
      <c r="CQ621" s="3"/>
    </row>
    <row r="622" spans="2:95">
      <c r="B622" s="30"/>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CP622" s="3"/>
      <c r="CQ622" s="3"/>
    </row>
    <row r="623" spans="2:95">
      <c r="B623" s="30"/>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CP623" s="3"/>
      <c r="CQ623" s="3"/>
    </row>
    <row r="624" spans="2:95">
      <c r="B624" s="30"/>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CP624" s="3"/>
      <c r="CQ624" s="3"/>
    </row>
    <row r="625" spans="2:95">
      <c r="B625" s="30"/>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CP625" s="3"/>
      <c r="CQ625" s="3"/>
    </row>
    <row r="626" spans="2:95">
      <c r="B626" s="30"/>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CP626" s="3"/>
      <c r="CQ626" s="3"/>
    </row>
    <row r="627" spans="2:95">
      <c r="B627" s="30"/>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CP627" s="3"/>
      <c r="CQ627" s="3"/>
    </row>
    <row r="628" spans="2:95">
      <c r="B628" s="30"/>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CP628" s="3"/>
      <c r="CQ628" s="3"/>
    </row>
    <row r="629" spans="2:95">
      <c r="B629" s="30"/>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CP629" s="3"/>
      <c r="CQ629" s="3"/>
    </row>
    <row r="630" spans="2:95">
      <c r="B630" s="30"/>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CP630" s="3"/>
      <c r="CQ630" s="3"/>
    </row>
    <row r="631" spans="2:95">
      <c r="B631" s="30"/>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CP631" s="3"/>
      <c r="CQ631" s="3"/>
    </row>
    <row r="632" spans="2:95">
      <c r="B632" s="30"/>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CP632" s="3"/>
      <c r="CQ632" s="3"/>
    </row>
    <row r="633" spans="2:95">
      <c r="B633" s="30"/>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CP633" s="3"/>
      <c r="CQ633" s="3"/>
    </row>
    <row r="634" spans="2:95">
      <c r="B634" s="30"/>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CP634" s="3"/>
      <c r="CQ634" s="3"/>
    </row>
    <row r="635" spans="2:95">
      <c r="B635" s="30"/>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CP635" s="3"/>
      <c r="CQ635" s="3"/>
    </row>
    <row r="636" spans="2:95">
      <c r="B636" s="30"/>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CP636" s="3"/>
      <c r="CQ636" s="3"/>
    </row>
    <row r="637" spans="2:95">
      <c r="B637" s="30"/>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CP637" s="3"/>
      <c r="CQ637" s="3"/>
    </row>
    <row r="638" spans="2:95">
      <c r="B638" s="30"/>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CP638" s="3"/>
      <c r="CQ638" s="3"/>
    </row>
    <row r="639" spans="2:95">
      <c r="B639" s="30"/>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CP639" s="3"/>
      <c r="CQ639" s="3"/>
    </row>
    <row r="640" spans="2:95">
      <c r="B640" s="30"/>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CP640" s="3"/>
      <c r="CQ640" s="3"/>
    </row>
    <row r="641" spans="2:95">
      <c r="B641" s="30"/>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CP641" s="3"/>
      <c r="CQ641" s="3"/>
    </row>
    <row r="642" spans="2:95">
      <c r="B642" s="30"/>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CP642" s="3"/>
      <c r="CQ642" s="3"/>
    </row>
    <row r="643" spans="2:95">
      <c r="B643" s="30"/>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CP643" s="3"/>
      <c r="CQ643" s="3"/>
    </row>
    <row r="644" spans="2:95">
      <c r="B644" s="30"/>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CP644" s="3"/>
      <c r="CQ644" s="3"/>
    </row>
    <row r="645" spans="2:95">
      <c r="B645" s="30"/>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CP645" s="3"/>
      <c r="CQ645" s="3"/>
    </row>
    <row r="646" spans="2:95">
      <c r="B646" s="30"/>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CP646" s="3"/>
      <c r="CQ646" s="3"/>
    </row>
    <row r="647" spans="2:95">
      <c r="B647" s="30"/>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CP647" s="3"/>
      <c r="CQ647" s="3"/>
    </row>
    <row r="648" spans="2:95">
      <c r="B648" s="30"/>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CP648" s="3"/>
      <c r="CQ648" s="3"/>
    </row>
    <row r="649" spans="2:95">
      <c r="B649" s="30"/>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CP649" s="3"/>
      <c r="CQ649" s="3"/>
    </row>
    <row r="650" spans="2:95">
      <c r="B650" s="30"/>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CP650" s="3"/>
      <c r="CQ650" s="3"/>
    </row>
    <row r="651" spans="2:95">
      <c r="B651" s="30"/>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CP651" s="3"/>
      <c r="CQ651" s="3"/>
    </row>
    <row r="652" spans="2:95">
      <c r="B652" s="30"/>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CP652" s="3"/>
      <c r="CQ652" s="3"/>
    </row>
    <row r="653" spans="2:95">
      <c r="B653" s="30"/>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CP653" s="3"/>
      <c r="CQ653" s="3"/>
    </row>
    <row r="654" spans="2:95">
      <c r="B654" s="30"/>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CP654" s="3"/>
      <c r="CQ654" s="3"/>
    </row>
    <row r="655" spans="2:95">
      <c r="B655" s="30"/>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CP655" s="3"/>
      <c r="CQ655" s="3"/>
    </row>
    <row r="656" spans="2:95">
      <c r="B656" s="30"/>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CP656" s="3"/>
      <c r="CQ656" s="3"/>
    </row>
    <row r="657" spans="2:95">
      <c r="B657" s="30"/>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CP657" s="3"/>
      <c r="CQ657" s="3"/>
    </row>
    <row r="658" spans="2:95">
      <c r="B658" s="30"/>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CP658" s="3"/>
      <c r="CQ658" s="3"/>
    </row>
    <row r="659" spans="2:95">
      <c r="B659" s="30"/>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CP659" s="3"/>
      <c r="CQ659" s="3"/>
    </row>
    <row r="660" spans="2:95">
      <c r="B660" s="30"/>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CP660" s="3"/>
      <c r="CQ660" s="3"/>
    </row>
    <row r="661" spans="2:95">
      <c r="B661" s="30"/>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CP661" s="3"/>
      <c r="CQ661" s="3"/>
    </row>
    <row r="662" spans="2:95">
      <c r="B662" s="30"/>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CP662" s="3"/>
      <c r="CQ662" s="3"/>
    </row>
    <row r="663" spans="2:95">
      <c r="B663" s="30"/>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CP663" s="3"/>
      <c r="CQ663" s="3"/>
    </row>
    <row r="664" spans="2:95">
      <c r="B664" s="30"/>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CP664" s="3"/>
      <c r="CQ664" s="3"/>
    </row>
    <row r="665" spans="2:95">
      <c r="B665" s="30"/>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CP665" s="3"/>
      <c r="CQ665" s="3"/>
    </row>
    <row r="666" spans="2:95">
      <c r="B666" s="30"/>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CP666" s="3"/>
      <c r="CQ666" s="3"/>
    </row>
    <row r="667" spans="2:95">
      <c r="B667" s="30"/>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CP667" s="3"/>
      <c r="CQ667" s="3"/>
    </row>
    <row r="668" spans="2:95">
      <c r="B668" s="30"/>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CP668" s="3"/>
      <c r="CQ668" s="3"/>
    </row>
    <row r="669" spans="2:95">
      <c r="B669" s="30"/>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CP669" s="3"/>
      <c r="CQ669" s="3"/>
    </row>
    <row r="670" spans="2:95">
      <c r="B670" s="30"/>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CP670" s="3"/>
      <c r="CQ670" s="3"/>
    </row>
    <row r="671" spans="2:95">
      <c r="B671" s="30"/>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CP671" s="3"/>
      <c r="CQ671" s="3"/>
    </row>
    <row r="672" spans="2:95">
      <c r="B672" s="30"/>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CP672" s="3"/>
      <c r="CQ672" s="3"/>
    </row>
    <row r="673" spans="2:95">
      <c r="B673" s="30"/>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CP673" s="3"/>
      <c r="CQ673" s="3"/>
    </row>
    <row r="674" spans="2:95">
      <c r="B674" s="30"/>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CP674" s="3"/>
      <c r="CQ674" s="3"/>
    </row>
    <row r="675" spans="2:95">
      <c r="B675" s="30"/>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CP675" s="3"/>
      <c r="CQ675" s="3"/>
    </row>
    <row r="676" spans="2:95">
      <c r="B676" s="30"/>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CP676" s="3"/>
      <c r="CQ676" s="3"/>
    </row>
    <row r="677" spans="2:95">
      <c r="B677" s="30"/>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CP677" s="3"/>
      <c r="CQ677" s="3"/>
    </row>
    <row r="678" spans="2:95">
      <c r="B678" s="30"/>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CP678" s="3"/>
      <c r="CQ678" s="3"/>
    </row>
    <row r="679" spans="2:95">
      <c r="B679" s="30"/>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CP679" s="3"/>
      <c r="CQ679" s="3"/>
    </row>
    <row r="680" spans="2:95">
      <c r="B680" s="30"/>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CP680" s="3"/>
      <c r="CQ680" s="3"/>
    </row>
    <row r="681" spans="2:95">
      <c r="B681" s="30"/>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CP681" s="3"/>
      <c r="CQ681" s="3"/>
    </row>
    <row r="682" spans="2:95">
      <c r="B682" s="30"/>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CP682" s="3"/>
      <c r="CQ682" s="3"/>
    </row>
    <row r="683" spans="2:95">
      <c r="B683" s="30"/>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CP683" s="3"/>
      <c r="CQ683" s="3"/>
    </row>
    <row r="684" spans="2:95">
      <c r="B684" s="30"/>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CP684" s="3"/>
      <c r="CQ684" s="3"/>
    </row>
    <row r="685" spans="2:95">
      <c r="B685" s="30"/>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CP685" s="3"/>
      <c r="CQ685" s="3"/>
    </row>
    <row r="686" spans="2:95">
      <c r="B686" s="30"/>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CP686" s="3"/>
      <c r="CQ686" s="3"/>
    </row>
    <row r="687" spans="2:95">
      <c r="B687" s="30"/>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CP687" s="3"/>
      <c r="CQ687" s="3"/>
    </row>
    <row r="688" spans="2:95">
      <c r="B688" s="30"/>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CP688" s="3"/>
      <c r="CQ688" s="3"/>
    </row>
    <row r="689" spans="2:95">
      <c r="B689" s="30"/>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CP689" s="3"/>
      <c r="CQ689" s="3"/>
    </row>
    <row r="690" spans="2:95">
      <c r="B690" s="30"/>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CP690" s="3"/>
      <c r="CQ690" s="3"/>
    </row>
    <row r="691" spans="2:95">
      <c r="B691" s="30"/>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CP691" s="3"/>
      <c r="CQ691" s="3"/>
    </row>
    <row r="692" spans="2:95">
      <c r="B692" s="30"/>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CP692" s="3"/>
      <c r="CQ692" s="3"/>
    </row>
    <row r="693" spans="2:95">
      <c r="B693" s="30"/>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CP693" s="3"/>
      <c r="CQ693" s="3"/>
    </row>
    <row r="694" spans="2:95">
      <c r="B694" s="30"/>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CP694" s="3"/>
      <c r="CQ694" s="3"/>
    </row>
    <row r="695" spans="2:95">
      <c r="B695" s="30"/>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CP695" s="3"/>
      <c r="CQ695" s="3"/>
    </row>
    <row r="696" spans="2:95">
      <c r="B696" s="30"/>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CP696" s="3"/>
      <c r="CQ696" s="3"/>
    </row>
    <row r="697" spans="2:95">
      <c r="B697" s="30"/>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CP697" s="3"/>
      <c r="CQ697" s="3"/>
    </row>
    <row r="698" spans="2:95">
      <c r="B698" s="30"/>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CP698" s="3"/>
      <c r="CQ698" s="3"/>
    </row>
    <row r="699" spans="2:95">
      <c r="B699" s="30"/>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CP699" s="3"/>
      <c r="CQ699" s="3"/>
    </row>
    <row r="700" spans="2:95">
      <c r="B700" s="30"/>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CP700" s="3"/>
      <c r="CQ700" s="3"/>
    </row>
    <row r="701" spans="2:95">
      <c r="B701" s="30"/>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CP701" s="3"/>
      <c r="CQ701" s="3"/>
    </row>
    <row r="702" spans="2:95">
      <c r="B702" s="30"/>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CP702" s="3"/>
      <c r="CQ702" s="3"/>
    </row>
    <row r="703" spans="2:95">
      <c r="B703" s="30"/>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CP703" s="3"/>
      <c r="CQ703" s="3"/>
    </row>
    <row r="704" spans="2:95">
      <c r="B704" s="30"/>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CP704" s="3"/>
      <c r="CQ704" s="3"/>
    </row>
    <row r="705" spans="2:95">
      <c r="B705" s="30"/>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CP705" s="3"/>
      <c r="CQ705" s="3"/>
    </row>
    <row r="706" spans="2:95">
      <c r="B706" s="30"/>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CP706" s="3"/>
      <c r="CQ706" s="3"/>
    </row>
    <row r="707" spans="2:95">
      <c r="B707" s="30"/>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CP707" s="3"/>
      <c r="CQ707" s="3"/>
    </row>
    <row r="708" spans="2:95">
      <c r="B708" s="30"/>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CP708" s="3"/>
      <c r="CQ708" s="3"/>
    </row>
    <row r="709" spans="2:95">
      <c r="B709" s="30"/>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CP709" s="3"/>
      <c r="CQ709" s="3"/>
    </row>
    <row r="710" spans="2:95">
      <c r="B710" s="30"/>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CP710" s="3"/>
      <c r="CQ710" s="3"/>
    </row>
    <row r="711" spans="2:95">
      <c r="B711" s="30"/>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CP711" s="3"/>
      <c r="CQ711" s="3"/>
    </row>
    <row r="712" spans="2:95">
      <c r="B712" s="30"/>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CP712" s="3"/>
      <c r="CQ712" s="3"/>
    </row>
    <row r="713" spans="2:95">
      <c r="B713" s="30"/>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CP713" s="3"/>
      <c r="CQ713" s="3"/>
    </row>
    <row r="714" spans="2:95">
      <c r="B714" s="30"/>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CP714" s="3"/>
      <c r="CQ714" s="3"/>
    </row>
    <row r="715" spans="2:95">
      <c r="B715" s="30"/>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CP715" s="3"/>
      <c r="CQ715" s="3"/>
    </row>
    <row r="716" spans="2:95">
      <c r="B716" s="30"/>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CP716" s="3"/>
      <c r="CQ716" s="3"/>
    </row>
    <row r="717" spans="2:95">
      <c r="B717" s="30"/>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CP717" s="3"/>
      <c r="CQ717" s="3"/>
    </row>
    <row r="718" spans="2:95">
      <c r="B718" s="30"/>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CP718" s="3"/>
      <c r="CQ718" s="3"/>
    </row>
    <row r="719" spans="2:95">
      <c r="B719" s="30"/>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CP719" s="3"/>
      <c r="CQ719" s="3"/>
    </row>
    <row r="720" spans="2:95">
      <c r="B720" s="30"/>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CP720" s="3"/>
      <c r="CQ720" s="3"/>
    </row>
    <row r="721" spans="2:95">
      <c r="B721" s="30"/>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CP721" s="3"/>
      <c r="CQ721" s="3"/>
    </row>
    <row r="722" spans="2:95">
      <c r="B722" s="30"/>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CP722" s="3"/>
      <c r="CQ722" s="3"/>
    </row>
    <row r="723" spans="2:95">
      <c r="B723" s="30"/>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CP723" s="3"/>
      <c r="CQ723" s="3"/>
    </row>
    <row r="724" spans="2:95">
      <c r="B724" s="30"/>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CP724" s="3"/>
      <c r="CQ724" s="3"/>
    </row>
    <row r="725" spans="2:95">
      <c r="B725" s="30"/>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CP725" s="3"/>
      <c r="CQ725" s="3"/>
    </row>
    <row r="726" spans="2:95">
      <c r="B726" s="30"/>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CP726" s="3"/>
      <c r="CQ726" s="3"/>
    </row>
    <row r="727" spans="2:95">
      <c r="B727" s="30"/>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CP727" s="3"/>
      <c r="CQ727" s="3"/>
    </row>
    <row r="728" spans="2:95">
      <c r="B728" s="30"/>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CP728" s="3"/>
      <c r="CQ728" s="3"/>
    </row>
    <row r="729" spans="2:95">
      <c r="B729" s="30"/>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CP729" s="3"/>
      <c r="CQ729" s="3"/>
    </row>
    <row r="730" spans="2:95">
      <c r="B730" s="30"/>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CP730" s="3"/>
      <c r="CQ730" s="3"/>
    </row>
    <row r="731" spans="2:95">
      <c r="B731" s="30"/>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CP731" s="3"/>
      <c r="CQ731" s="3"/>
    </row>
    <row r="732" spans="2:95">
      <c r="B732" s="30"/>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CP732" s="3"/>
      <c r="CQ732" s="3"/>
    </row>
    <row r="733" spans="2:95">
      <c r="B733" s="30"/>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CP733" s="3"/>
      <c r="CQ733" s="3"/>
    </row>
    <row r="734" spans="2:95">
      <c r="B734" s="30"/>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CP734" s="3"/>
      <c r="CQ734" s="3"/>
    </row>
    <row r="735" spans="2:95">
      <c r="B735" s="30"/>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CP735" s="3"/>
      <c r="CQ735" s="3"/>
    </row>
    <row r="736" spans="2:95">
      <c r="B736" s="30"/>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CP736" s="3"/>
      <c r="CQ736" s="3"/>
    </row>
    <row r="737" spans="2:95">
      <c r="B737" s="30"/>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CP737" s="3"/>
      <c r="CQ737" s="3"/>
    </row>
    <row r="738" spans="2:95">
      <c r="B738" s="30"/>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CP738" s="3"/>
      <c r="CQ738" s="3"/>
    </row>
    <row r="739" spans="2:95">
      <c r="B739" s="30"/>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CP739" s="3"/>
      <c r="CQ739" s="3"/>
    </row>
    <row r="740" spans="2:95">
      <c r="B740" s="30"/>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CP740" s="3"/>
      <c r="CQ740" s="3"/>
    </row>
    <row r="741" spans="2:95">
      <c r="B741" s="30"/>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CP741" s="3"/>
      <c r="CQ741" s="3"/>
    </row>
    <row r="742" spans="2:95">
      <c r="B742" s="30"/>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CP742" s="3"/>
      <c r="CQ742" s="3"/>
    </row>
    <row r="743" spans="2:95">
      <c r="B743" s="30"/>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CP743" s="3"/>
      <c r="CQ743" s="3"/>
    </row>
    <row r="744" spans="2:95">
      <c r="B744" s="30"/>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CP744" s="3"/>
      <c r="CQ744" s="3"/>
    </row>
    <row r="745" spans="2:95">
      <c r="B745" s="30"/>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CP745" s="3"/>
      <c r="CQ745" s="3"/>
    </row>
    <row r="746" spans="2:95">
      <c r="B746" s="30"/>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CP746" s="3"/>
      <c r="CQ746" s="3"/>
    </row>
    <row r="747" spans="2:95">
      <c r="B747" s="30"/>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CP747" s="3"/>
      <c r="CQ747" s="3"/>
    </row>
    <row r="748" spans="2:95">
      <c r="B748" s="30"/>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CP748" s="3"/>
      <c r="CQ748" s="3"/>
    </row>
    <row r="749" spans="2:95">
      <c r="B749" s="30"/>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CP749" s="3"/>
      <c r="CQ749" s="3"/>
    </row>
    <row r="750" spans="2:95">
      <c r="B750" s="30"/>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CP750" s="3"/>
      <c r="CQ750" s="3"/>
    </row>
    <row r="751" spans="2:95">
      <c r="B751" s="30"/>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CP751" s="3"/>
      <c r="CQ751" s="3"/>
    </row>
    <row r="752" spans="2:95">
      <c r="B752" s="30"/>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CP752" s="3"/>
      <c r="CQ752" s="3"/>
    </row>
    <row r="753" spans="2:95">
      <c r="B753" s="30"/>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CP753" s="3"/>
      <c r="CQ753" s="3"/>
    </row>
    <row r="754" spans="2:95">
      <c r="B754" s="30"/>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CP754" s="3"/>
      <c r="CQ754" s="3"/>
    </row>
    <row r="755" spans="2:95">
      <c r="B755" s="30"/>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CP755" s="3"/>
      <c r="CQ755" s="3"/>
    </row>
    <row r="756" spans="2:95">
      <c r="B756" s="30"/>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CP756" s="3"/>
      <c r="CQ756" s="3"/>
    </row>
    <row r="757" spans="2:95">
      <c r="B757" s="30"/>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CP757" s="3"/>
      <c r="CQ757" s="3"/>
    </row>
    <row r="758" spans="2:95">
      <c r="B758" s="30"/>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CP758" s="3"/>
      <c r="CQ758" s="3"/>
    </row>
    <row r="759" spans="2:95">
      <c r="B759" s="30"/>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CP759" s="3"/>
      <c r="CQ759" s="3"/>
    </row>
    <row r="760" spans="2:95">
      <c r="B760" s="30"/>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CP760" s="3"/>
      <c r="CQ760" s="3"/>
    </row>
    <row r="761" spans="2:95">
      <c r="B761" s="30"/>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CP761" s="3"/>
      <c r="CQ761" s="3"/>
    </row>
    <row r="762" spans="2:95">
      <c r="B762" s="30"/>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CP762" s="3"/>
      <c r="CQ762" s="3"/>
    </row>
    <row r="763" spans="2:95">
      <c r="B763" s="30"/>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CP763" s="3"/>
      <c r="CQ763" s="3"/>
    </row>
    <row r="764" spans="2:95">
      <c r="B764" s="30"/>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CP764" s="3"/>
      <c r="CQ764" s="3"/>
    </row>
    <row r="765" spans="2:95">
      <c r="B765" s="30"/>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CP765" s="3"/>
      <c r="CQ765" s="3"/>
    </row>
    <row r="766" spans="2:95">
      <c r="B766" s="30"/>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CP766" s="3"/>
      <c r="CQ766" s="3"/>
    </row>
    <row r="767" spans="2:95">
      <c r="B767" s="30"/>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CP767" s="3"/>
      <c r="CQ767" s="3"/>
    </row>
    <row r="768" spans="2:95">
      <c r="B768" s="30"/>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CP768" s="3"/>
      <c r="CQ768" s="3"/>
    </row>
    <row r="769" spans="2:95">
      <c r="B769" s="30"/>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CP769" s="3"/>
      <c r="CQ769" s="3"/>
    </row>
    <row r="770" spans="2:95">
      <c r="B770" s="30"/>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CP770" s="3"/>
      <c r="CQ770" s="3"/>
    </row>
    <row r="771" spans="2:95">
      <c r="B771" s="30"/>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CP771" s="3"/>
      <c r="CQ771" s="3"/>
    </row>
    <row r="772" spans="2:95">
      <c r="B772" s="30"/>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CP772" s="3"/>
      <c r="CQ772" s="3"/>
    </row>
    <row r="773" spans="2:95">
      <c r="B773" s="30"/>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CP773" s="3"/>
      <c r="CQ773" s="3"/>
    </row>
    <row r="774" spans="2:95">
      <c r="B774" s="30"/>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CP774" s="3"/>
      <c r="CQ774" s="3"/>
    </row>
    <row r="775" spans="2:95">
      <c r="B775" s="30"/>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CP775" s="3"/>
      <c r="CQ775" s="3"/>
    </row>
    <row r="776" spans="2:95">
      <c r="B776" s="30"/>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CP776" s="3"/>
      <c r="CQ776" s="3"/>
    </row>
    <row r="777" spans="2:95">
      <c r="B777" s="30"/>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CP777" s="3"/>
      <c r="CQ777" s="3"/>
    </row>
    <row r="778" spans="2:95">
      <c r="B778" s="30"/>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CP778" s="3"/>
      <c r="CQ778" s="3"/>
    </row>
    <row r="779" spans="2:95">
      <c r="B779" s="30"/>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CP779" s="3"/>
      <c r="CQ779" s="3"/>
    </row>
    <row r="780" spans="2:95">
      <c r="B780" s="30"/>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CP780" s="3"/>
      <c r="CQ780" s="3"/>
    </row>
    <row r="781" spans="2:95">
      <c r="B781" s="30"/>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CP781" s="3"/>
      <c r="CQ781" s="3"/>
    </row>
    <row r="782" spans="2:95">
      <c r="B782" s="30"/>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CP782" s="3"/>
      <c r="CQ782" s="3"/>
    </row>
    <row r="783" spans="2:95">
      <c r="B783" s="30"/>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CP783" s="3"/>
      <c r="CQ783" s="3"/>
    </row>
    <row r="784" spans="2:95">
      <c r="B784" s="30"/>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CP784" s="3"/>
      <c r="CQ784" s="3"/>
    </row>
    <row r="785" spans="2:95">
      <c r="B785" s="30"/>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CP785" s="3"/>
      <c r="CQ785" s="3"/>
    </row>
    <row r="786" spans="2:95">
      <c r="B786" s="30"/>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CP786" s="3"/>
      <c r="CQ786" s="3"/>
    </row>
    <row r="787" spans="2:95">
      <c r="B787" s="30"/>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CP787" s="3"/>
      <c r="CQ787" s="3"/>
    </row>
    <row r="788" spans="2:95">
      <c r="B788" s="30"/>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CP788" s="3"/>
      <c r="CQ788" s="3"/>
    </row>
    <row r="789" spans="2:95">
      <c r="B789" s="30"/>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CP789" s="3"/>
      <c r="CQ789" s="3"/>
    </row>
    <row r="790" spans="2:95">
      <c r="B790" s="30"/>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CP790" s="3"/>
      <c r="CQ790" s="3"/>
    </row>
    <row r="791" spans="2:95">
      <c r="B791" s="30"/>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CP791" s="3"/>
      <c r="CQ791" s="3"/>
    </row>
    <row r="792" spans="2:95">
      <c r="B792" s="30"/>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CP792" s="3"/>
      <c r="CQ792" s="3"/>
    </row>
    <row r="793" spans="2:95">
      <c r="B793" s="30"/>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CP793" s="3"/>
      <c r="CQ793" s="3"/>
    </row>
    <row r="794" spans="2:95">
      <c r="B794" s="30"/>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CP794" s="3"/>
      <c r="CQ794" s="3"/>
    </row>
    <row r="795" spans="2:95">
      <c r="B795" s="30"/>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CP795" s="3"/>
      <c r="CQ795" s="3"/>
    </row>
    <row r="796" spans="2:95">
      <c r="B796" s="30"/>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CP796" s="3"/>
      <c r="CQ796" s="3"/>
    </row>
    <row r="797" spans="2:95">
      <c r="B797" s="30"/>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CP797" s="3"/>
      <c r="CQ797" s="3"/>
    </row>
    <row r="798" spans="2:95">
      <c r="B798" s="30"/>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CP798" s="3"/>
      <c r="CQ798" s="3"/>
    </row>
    <row r="799" spans="2:95">
      <c r="B799" s="30"/>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CP799" s="3"/>
      <c r="CQ799" s="3"/>
    </row>
    <row r="800" spans="2:95">
      <c r="B800" s="30"/>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CP800" s="3"/>
      <c r="CQ800" s="3"/>
    </row>
    <row r="801" spans="2:95">
      <c r="B801" s="30"/>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CP801" s="3"/>
      <c r="CQ801" s="3"/>
    </row>
    <row r="802" spans="2:95">
      <c r="B802" s="30"/>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CP802" s="3"/>
      <c r="CQ802" s="3"/>
    </row>
    <row r="803" spans="2:95">
      <c r="B803" s="30"/>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CP803" s="3"/>
      <c r="CQ803" s="3"/>
    </row>
    <row r="804" spans="2:95">
      <c r="B804" s="30"/>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CP804" s="3"/>
      <c r="CQ804" s="3"/>
    </row>
    <row r="805" spans="2:95">
      <c r="B805" s="30"/>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CP805" s="3"/>
      <c r="CQ805" s="3"/>
    </row>
    <row r="806" spans="2:95">
      <c r="B806" s="30"/>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CP806" s="3"/>
      <c r="CQ806" s="3"/>
    </row>
    <row r="807" spans="2:95">
      <c r="B807" s="30"/>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CP807" s="3"/>
      <c r="CQ807" s="3"/>
    </row>
    <row r="808" spans="2:95">
      <c r="B808" s="30"/>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CP808" s="3"/>
      <c r="CQ808" s="3"/>
    </row>
    <row r="809" spans="2:95">
      <c r="B809" s="30"/>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CP809" s="3"/>
      <c r="CQ809" s="3"/>
    </row>
    <row r="810" spans="2:95">
      <c r="B810" s="30"/>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CP810" s="3"/>
      <c r="CQ810" s="3"/>
    </row>
    <row r="811" spans="2:95">
      <c r="B811" s="30"/>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CP811" s="3"/>
      <c r="CQ811" s="3"/>
    </row>
    <row r="812" spans="2:95">
      <c r="B812" s="30"/>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CP812" s="3"/>
      <c r="CQ812" s="3"/>
    </row>
    <row r="813" spans="2:95">
      <c r="B813" s="30"/>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CP813" s="3"/>
      <c r="CQ813" s="3"/>
    </row>
    <row r="814" spans="2:95">
      <c r="B814" s="30"/>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CP814" s="3"/>
      <c r="CQ814" s="3"/>
    </row>
    <row r="815" spans="2:95">
      <c r="B815" s="30"/>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CP815" s="3"/>
      <c r="CQ815" s="3"/>
    </row>
    <row r="816" spans="2:95">
      <c r="B816" s="30"/>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CP816" s="3"/>
      <c r="CQ816" s="3"/>
    </row>
    <row r="817" spans="2:95">
      <c r="B817" s="30"/>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CP817" s="3"/>
      <c r="CQ817" s="3"/>
    </row>
    <row r="818" spans="2:95">
      <c r="B818" s="30"/>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CP818" s="3"/>
      <c r="CQ818" s="3"/>
    </row>
    <row r="819" spans="2:95">
      <c r="B819" s="30"/>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CP819" s="3"/>
      <c r="CQ819" s="3"/>
    </row>
    <row r="820" spans="2:95">
      <c r="B820" s="30"/>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CP820" s="3"/>
      <c r="CQ820" s="3"/>
    </row>
    <row r="821" spans="2:95">
      <c r="B821" s="30"/>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CP821" s="3"/>
      <c r="CQ821" s="3"/>
    </row>
    <row r="822" spans="2:95">
      <c r="B822" s="30"/>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CP822" s="3"/>
      <c r="CQ822" s="3"/>
    </row>
    <row r="823" spans="2:95">
      <c r="B823" s="30"/>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CP823" s="3"/>
      <c r="CQ823" s="3"/>
    </row>
    <row r="824" spans="2:95">
      <c r="B824" s="30"/>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CP824" s="3"/>
      <c r="CQ824" s="3"/>
    </row>
    <row r="825" spans="2:95">
      <c r="B825" s="30"/>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CP825" s="3"/>
      <c r="CQ825" s="3"/>
    </row>
    <row r="826" spans="2:95">
      <c r="B826" s="30"/>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CP826" s="3"/>
      <c r="CQ826" s="3"/>
    </row>
    <row r="827" spans="2:95">
      <c r="B827" s="30"/>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CP827" s="3"/>
      <c r="CQ827" s="3"/>
    </row>
    <row r="828" spans="2:95">
      <c r="B828" s="30"/>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CP828" s="3"/>
      <c r="CQ828" s="3"/>
    </row>
    <row r="829" spans="2:95">
      <c r="B829" s="30"/>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CP829" s="3"/>
      <c r="CQ829" s="3"/>
    </row>
    <row r="830" spans="2:95">
      <c r="B830" s="30"/>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CP830" s="3"/>
      <c r="CQ830" s="3"/>
    </row>
    <row r="831" spans="2:95">
      <c r="B831" s="30"/>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CP831" s="3"/>
      <c r="CQ831" s="3"/>
    </row>
    <row r="832" spans="2:95">
      <c r="B832" s="30"/>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CP832" s="3"/>
      <c r="CQ832" s="3"/>
    </row>
    <row r="833" spans="2:95">
      <c r="B833" s="30"/>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CP833" s="3"/>
      <c r="CQ833" s="3"/>
    </row>
    <row r="834" spans="2:95">
      <c r="B834" s="30"/>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CP834" s="3"/>
      <c r="CQ834" s="3"/>
    </row>
    <row r="835" spans="2:95">
      <c r="B835" s="30"/>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CP835" s="3"/>
      <c r="CQ835" s="3"/>
    </row>
    <row r="836" spans="2:95">
      <c r="B836" s="30"/>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CP836" s="3"/>
      <c r="CQ836" s="3"/>
    </row>
    <row r="837" spans="2:95">
      <c r="B837" s="30"/>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CP837" s="3"/>
      <c r="CQ837" s="3"/>
    </row>
    <row r="838" spans="2:95">
      <c r="B838" s="30"/>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CP838" s="3"/>
      <c r="CQ838" s="3"/>
    </row>
    <row r="839" spans="2:95">
      <c r="B839" s="30"/>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CP839" s="3"/>
      <c r="CQ839" s="3"/>
    </row>
    <row r="840" spans="2:95">
      <c r="B840" s="30"/>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CP840" s="3"/>
      <c r="CQ840" s="3"/>
    </row>
    <row r="841" spans="2:95">
      <c r="B841" s="30"/>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CP841" s="3"/>
      <c r="CQ841" s="3"/>
    </row>
    <row r="842" spans="2:95">
      <c r="B842" s="30"/>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CP842" s="3"/>
      <c r="CQ842" s="3"/>
    </row>
    <row r="843" spans="2:95">
      <c r="B843" s="30"/>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CP843" s="3"/>
      <c r="CQ843" s="3"/>
    </row>
    <row r="844" spans="2:95">
      <c r="B844" s="30"/>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CP844" s="3"/>
      <c r="CQ844" s="3"/>
    </row>
    <row r="845" spans="2:95">
      <c r="B845" s="30"/>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CP845" s="3"/>
      <c r="CQ845" s="3"/>
    </row>
    <row r="846" spans="2:95">
      <c r="B846" s="30"/>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CP846" s="3"/>
      <c r="CQ846" s="3"/>
    </row>
    <row r="847" spans="2:95">
      <c r="B847" s="30"/>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CP847" s="3"/>
      <c r="CQ847" s="3"/>
    </row>
    <row r="848" spans="2:95">
      <c r="B848" s="30"/>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CP848" s="3"/>
      <c r="CQ848" s="3"/>
    </row>
    <row r="849" spans="2:95">
      <c r="B849" s="30"/>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CP849" s="3"/>
      <c r="CQ849" s="3"/>
    </row>
    <row r="850" spans="2:95">
      <c r="B850" s="30"/>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CP850" s="3"/>
      <c r="CQ850" s="3"/>
    </row>
    <row r="851" spans="2:95">
      <c r="B851" s="30"/>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CP851" s="3"/>
      <c r="CQ851" s="3"/>
    </row>
    <row r="852" spans="2:95">
      <c r="B852" s="30"/>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CP852" s="3"/>
      <c r="CQ852" s="3"/>
    </row>
    <row r="853" spans="2:95">
      <c r="B853" s="30"/>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CP853" s="3"/>
      <c r="CQ853" s="3"/>
    </row>
    <row r="854" spans="2:95">
      <c r="B854" s="30"/>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CP854" s="3"/>
      <c r="CQ854" s="3"/>
    </row>
    <row r="855" spans="2:95">
      <c r="B855" s="30"/>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CP855" s="3"/>
      <c r="CQ855" s="3"/>
    </row>
    <row r="856" spans="2:95">
      <c r="B856" s="30"/>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CP856" s="3"/>
      <c r="CQ856" s="3"/>
    </row>
    <row r="857" spans="2:95">
      <c r="B857" s="30"/>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CP857" s="3"/>
      <c r="CQ857" s="3"/>
    </row>
    <row r="858" spans="2:95">
      <c r="B858" s="30"/>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CP858" s="3"/>
      <c r="CQ858" s="3"/>
    </row>
    <row r="859" spans="2:95">
      <c r="B859" s="30"/>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31"/>
      <c r="AF859" s="31"/>
      <c r="CP859" s="3"/>
      <c r="CQ859" s="3"/>
    </row>
    <row r="860" spans="2:95">
      <c r="B860" s="30"/>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CP860" s="3"/>
      <c r="CQ860" s="3"/>
    </row>
    <row r="861" spans="2:95">
      <c r="B861" s="30"/>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CP861" s="3"/>
      <c r="CQ861" s="3"/>
    </row>
    <row r="862" spans="2:95">
      <c r="B862" s="30"/>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CP862" s="3"/>
      <c r="CQ862" s="3"/>
    </row>
    <row r="863" spans="2:95">
      <c r="B863" s="30"/>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CP863" s="3"/>
      <c r="CQ863" s="3"/>
    </row>
    <row r="864" spans="2:95">
      <c r="B864" s="30"/>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CP864" s="3"/>
      <c r="CQ864" s="3"/>
    </row>
    <row r="865" spans="2:95">
      <c r="B865" s="30"/>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CP865" s="3"/>
      <c r="CQ865" s="3"/>
    </row>
    <row r="866" spans="2:95">
      <c r="B866" s="30"/>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CP866" s="3"/>
      <c r="CQ866" s="3"/>
    </row>
    <row r="867" spans="2:95">
      <c r="B867" s="30"/>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CP867" s="3"/>
      <c r="CQ867" s="3"/>
    </row>
    <row r="868" spans="2:95">
      <c r="B868" s="30"/>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CP868" s="3"/>
      <c r="CQ868" s="3"/>
    </row>
    <row r="869" spans="2:95">
      <c r="B869" s="30"/>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CP869" s="3"/>
      <c r="CQ869" s="3"/>
    </row>
    <row r="870" spans="2:95">
      <c r="B870" s="30"/>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CP870" s="3"/>
      <c r="CQ870" s="3"/>
    </row>
    <row r="871" spans="2:95">
      <c r="B871" s="30"/>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CP871" s="3"/>
      <c r="CQ871" s="3"/>
    </row>
    <row r="872" spans="2:95">
      <c r="B872" s="30"/>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CP872" s="3"/>
      <c r="CQ872" s="3"/>
    </row>
    <row r="873" spans="2:95">
      <c r="B873" s="30"/>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CP873" s="3"/>
      <c r="CQ873" s="3"/>
    </row>
    <row r="874" spans="2:95">
      <c r="B874" s="30"/>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CP874" s="3"/>
      <c r="CQ874" s="3"/>
    </row>
    <row r="875" spans="2:95">
      <c r="B875" s="30"/>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c r="AF875" s="31"/>
      <c r="CP875" s="3"/>
      <c r="CQ875" s="3"/>
    </row>
    <row r="876" spans="2:95">
      <c r="B876" s="30"/>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CP876" s="3"/>
      <c r="CQ876" s="3"/>
    </row>
    <row r="877" spans="2:95">
      <c r="B877" s="30"/>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CP877" s="3"/>
      <c r="CQ877" s="3"/>
    </row>
    <row r="878" spans="2:95">
      <c r="B878" s="30"/>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c r="AF878" s="31"/>
      <c r="CP878" s="3"/>
      <c r="CQ878" s="3"/>
    </row>
    <row r="879" spans="2:95">
      <c r="B879" s="30"/>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31"/>
      <c r="AF879" s="31"/>
      <c r="CP879" s="3"/>
      <c r="CQ879" s="3"/>
    </row>
    <row r="880" spans="2:95">
      <c r="B880" s="30"/>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c r="AF880" s="31"/>
      <c r="CP880" s="3"/>
      <c r="CQ880" s="3"/>
    </row>
    <row r="881" spans="2:95">
      <c r="B881" s="30"/>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c r="AF881" s="31"/>
      <c r="CP881" s="3"/>
      <c r="CQ881" s="3"/>
    </row>
    <row r="882" spans="2:95">
      <c r="B882" s="30"/>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CP882" s="3"/>
      <c r="CQ882" s="3"/>
    </row>
    <row r="883" spans="2:95">
      <c r="B883" s="30"/>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c r="AF883" s="31"/>
      <c r="CP883" s="3"/>
      <c r="CQ883" s="3"/>
    </row>
    <row r="884" spans="2:95">
      <c r="B884" s="30"/>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CP884" s="3"/>
      <c r="CQ884" s="3"/>
    </row>
    <row r="885" spans="2:95">
      <c r="B885" s="30"/>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CP885" s="3"/>
      <c r="CQ885" s="3"/>
    </row>
    <row r="886" spans="2:95">
      <c r="B886" s="30"/>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CP886" s="3"/>
      <c r="CQ886" s="3"/>
    </row>
    <row r="887" spans="2:95">
      <c r="B887" s="30"/>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CP887" s="3"/>
      <c r="CQ887" s="3"/>
    </row>
    <row r="888" spans="2:95">
      <c r="B888" s="30"/>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CP888" s="3"/>
      <c r="CQ888" s="3"/>
    </row>
    <row r="889" spans="2:95">
      <c r="B889" s="30"/>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CP889" s="3"/>
      <c r="CQ889" s="3"/>
    </row>
    <row r="890" spans="2:95">
      <c r="B890" s="30"/>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CP890" s="3"/>
      <c r="CQ890" s="3"/>
    </row>
    <row r="891" spans="2:95">
      <c r="B891" s="30"/>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CP891" s="3"/>
      <c r="CQ891" s="3"/>
    </row>
    <row r="892" spans="2:95">
      <c r="B892" s="30"/>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CP892" s="3"/>
      <c r="CQ892" s="3"/>
    </row>
    <row r="893" spans="2:95">
      <c r="B893" s="30"/>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CP893" s="3"/>
      <c r="CQ893" s="3"/>
    </row>
    <row r="894" spans="2:95">
      <c r="B894" s="30"/>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c r="AF894" s="31"/>
      <c r="CP894" s="3"/>
      <c r="CQ894" s="3"/>
    </row>
    <row r="895" spans="2:95">
      <c r="B895" s="30"/>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CP895" s="3"/>
      <c r="CQ895" s="3"/>
    </row>
    <row r="896" spans="2:95">
      <c r="B896" s="30"/>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CP896" s="3"/>
      <c r="CQ896" s="3"/>
    </row>
    <row r="897" spans="2:95">
      <c r="B897" s="30"/>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CP897" s="3"/>
      <c r="CQ897" s="3"/>
    </row>
    <row r="898" spans="2:95">
      <c r="B898" s="30"/>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CP898" s="3"/>
      <c r="CQ898" s="3"/>
    </row>
    <row r="899" spans="2:95">
      <c r="B899" s="30"/>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c r="AF899" s="31"/>
      <c r="CP899" s="3"/>
      <c r="CQ899" s="3"/>
    </row>
    <row r="900" spans="2:95">
      <c r="B900" s="30"/>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CP900" s="3"/>
      <c r="CQ900" s="3"/>
    </row>
    <row r="901" spans="2:95">
      <c r="B901" s="30"/>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CP901" s="3"/>
      <c r="CQ901" s="3"/>
    </row>
    <row r="902" spans="2:95">
      <c r="B902" s="30"/>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CP902" s="3"/>
      <c r="CQ902" s="3"/>
    </row>
    <row r="903" spans="2:95">
      <c r="B903" s="30"/>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CP903" s="3"/>
      <c r="CQ903" s="3"/>
    </row>
    <row r="904" spans="2:95">
      <c r="B904" s="30"/>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CP904" s="3"/>
      <c r="CQ904" s="3"/>
    </row>
    <row r="905" spans="2:95">
      <c r="B905" s="30"/>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CP905" s="3"/>
      <c r="CQ905" s="3"/>
    </row>
    <row r="906" spans="2:95">
      <c r="B906" s="30"/>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CP906" s="3"/>
      <c r="CQ906" s="3"/>
    </row>
    <row r="907" spans="2:95">
      <c r="B907" s="30"/>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CP907" s="3"/>
      <c r="CQ907" s="3"/>
    </row>
    <row r="908" spans="2:95">
      <c r="B908" s="30"/>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c r="AF908" s="31"/>
      <c r="CP908" s="3"/>
      <c r="CQ908" s="3"/>
    </row>
    <row r="909" spans="2:95">
      <c r="B909" s="30"/>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c r="AF909" s="31"/>
      <c r="CP909" s="3"/>
      <c r="CQ909" s="3"/>
    </row>
    <row r="910" spans="2:95">
      <c r="B910" s="30"/>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c r="AF910" s="31"/>
      <c r="CP910" s="3"/>
      <c r="CQ910" s="3"/>
    </row>
    <row r="911" spans="2:95">
      <c r="B911" s="30"/>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CP911" s="3"/>
      <c r="CQ911" s="3"/>
    </row>
    <row r="912" spans="2:95">
      <c r="B912" s="30"/>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CP912" s="3"/>
      <c r="CQ912" s="3"/>
    </row>
    <row r="913" spans="2:95">
      <c r="B913" s="30"/>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CP913" s="3"/>
      <c r="CQ913" s="3"/>
    </row>
    <row r="914" spans="2:95">
      <c r="B914" s="30"/>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CP914" s="3"/>
      <c r="CQ914" s="3"/>
    </row>
    <row r="915" spans="2:95">
      <c r="B915" s="30"/>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CP915" s="3"/>
      <c r="CQ915" s="3"/>
    </row>
    <row r="916" spans="2:95">
      <c r="B916" s="30"/>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CP916" s="3"/>
      <c r="CQ916" s="3"/>
    </row>
    <row r="917" spans="2:95">
      <c r="B917" s="30"/>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CP917" s="3"/>
      <c r="CQ917" s="3"/>
    </row>
    <row r="918" spans="2:95">
      <c r="B918" s="30"/>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CP918" s="3"/>
      <c r="CQ918" s="3"/>
    </row>
    <row r="919" spans="2:95">
      <c r="B919" s="30"/>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CP919" s="3"/>
      <c r="CQ919" s="3"/>
    </row>
    <row r="920" spans="2:95">
      <c r="B920" s="30"/>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CP920" s="3"/>
      <c r="CQ920" s="3"/>
    </row>
    <row r="921" spans="2:95">
      <c r="B921" s="30"/>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CP921" s="3"/>
      <c r="CQ921" s="3"/>
    </row>
    <row r="922" spans="2:95">
      <c r="B922" s="30"/>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CP922" s="3"/>
      <c r="CQ922" s="3"/>
    </row>
    <row r="923" spans="2:95">
      <c r="B923" s="30"/>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c r="AF923" s="31"/>
      <c r="CP923" s="3"/>
      <c r="CQ923" s="3"/>
    </row>
    <row r="924" spans="2:95">
      <c r="B924" s="30"/>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CP924" s="3"/>
      <c r="CQ924" s="3"/>
    </row>
    <row r="925" spans="2:95">
      <c r="B925" s="30"/>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CP925" s="3"/>
      <c r="CQ925" s="3"/>
    </row>
    <row r="926" spans="2:95">
      <c r="B926" s="30"/>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CP926" s="3"/>
      <c r="CQ926" s="3"/>
    </row>
    <row r="927" spans="2:95">
      <c r="B927" s="30"/>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CP927" s="3"/>
      <c r="CQ927" s="3"/>
    </row>
    <row r="928" spans="2:95">
      <c r="B928" s="30"/>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c r="AF928" s="31"/>
      <c r="CP928" s="3"/>
      <c r="CQ928" s="3"/>
    </row>
    <row r="929" spans="2:95">
      <c r="B929" s="30"/>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CP929" s="3"/>
      <c r="CQ929" s="3"/>
    </row>
    <row r="930" spans="2:95">
      <c r="B930" s="30"/>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CP930" s="3"/>
      <c r="CQ930" s="3"/>
    </row>
    <row r="931" spans="2:95">
      <c r="B931" s="30"/>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CP931" s="3"/>
      <c r="CQ931" s="3"/>
    </row>
    <row r="932" spans="2:95">
      <c r="B932" s="30"/>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CP932" s="3"/>
      <c r="CQ932" s="3"/>
    </row>
    <row r="933" spans="2:95">
      <c r="B933" s="30"/>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CP933" s="3"/>
      <c r="CQ933" s="3"/>
    </row>
    <row r="934" spans="2:95">
      <c r="B934" s="30"/>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CP934" s="3"/>
      <c r="CQ934" s="3"/>
    </row>
    <row r="935" spans="2:95">
      <c r="B935" s="30"/>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CP935" s="3"/>
      <c r="CQ935" s="3"/>
    </row>
    <row r="936" spans="2:95">
      <c r="B936" s="30"/>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CP936" s="3"/>
      <c r="CQ936" s="3"/>
    </row>
    <row r="937" spans="2:95">
      <c r="B937" s="30"/>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31"/>
      <c r="AF937" s="31"/>
      <c r="CP937" s="3"/>
      <c r="CQ937" s="3"/>
    </row>
    <row r="938" spans="2:95">
      <c r="B938" s="30"/>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CP938" s="3"/>
      <c r="CQ938" s="3"/>
    </row>
    <row r="939" spans="2:95">
      <c r="B939" s="30"/>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CP939" s="3"/>
      <c r="CQ939" s="3"/>
    </row>
    <row r="940" spans="2:95">
      <c r="B940" s="30"/>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CP940" s="3"/>
      <c r="CQ940" s="3"/>
    </row>
    <row r="941" spans="2:95">
      <c r="B941" s="30"/>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CP941" s="3"/>
      <c r="CQ941" s="3"/>
    </row>
    <row r="942" spans="2:95">
      <c r="B942" s="30"/>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CP942" s="3"/>
      <c r="CQ942" s="3"/>
    </row>
    <row r="943" spans="2:95">
      <c r="B943" s="30"/>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CP943" s="3"/>
      <c r="CQ943" s="3"/>
    </row>
    <row r="944" spans="2:95">
      <c r="B944" s="30"/>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CP944" s="3"/>
      <c r="CQ944" s="3"/>
    </row>
    <row r="945" spans="2:95">
      <c r="B945" s="30"/>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CP945" s="3"/>
      <c r="CQ945" s="3"/>
    </row>
    <row r="946" spans="2:95">
      <c r="B946" s="30"/>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CP946" s="3"/>
      <c r="CQ946" s="3"/>
    </row>
    <row r="947" spans="2:95">
      <c r="B947" s="30"/>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c r="AF947" s="31"/>
      <c r="CP947" s="3"/>
      <c r="CQ947" s="3"/>
    </row>
    <row r="948" spans="2:95">
      <c r="B948" s="30"/>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c r="AF948" s="31"/>
      <c r="CP948" s="3"/>
      <c r="CQ948" s="3"/>
    </row>
    <row r="949" spans="2:95">
      <c r="B949" s="30"/>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c r="AF949" s="31"/>
      <c r="CP949" s="3"/>
      <c r="CQ949" s="3"/>
    </row>
    <row r="950" spans="2:95">
      <c r="B950" s="30"/>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CP950" s="3"/>
      <c r="CQ950" s="3"/>
    </row>
    <row r="951" spans="2:95">
      <c r="B951" s="30"/>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c r="AF951" s="31"/>
      <c r="CP951" s="3"/>
      <c r="CQ951" s="3"/>
    </row>
    <row r="952" spans="2:95">
      <c r="B952" s="30"/>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c r="AF952" s="31"/>
      <c r="CP952" s="3"/>
      <c r="CQ952" s="3"/>
    </row>
    <row r="953" spans="2:95">
      <c r="B953" s="30"/>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CP953" s="3"/>
      <c r="CQ953" s="3"/>
    </row>
    <row r="954" spans="2:95">
      <c r="B954" s="30"/>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c r="AF954" s="31"/>
      <c r="CP954" s="3"/>
      <c r="CQ954" s="3"/>
    </row>
    <row r="955" spans="2:95">
      <c r="B955" s="30"/>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CP955" s="3"/>
      <c r="CQ955" s="3"/>
    </row>
    <row r="956" spans="2:95">
      <c r="B956" s="30"/>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CP956" s="3"/>
      <c r="CQ956" s="3"/>
    </row>
    <row r="957" spans="2:95">
      <c r="B957" s="30"/>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c r="AF957" s="31"/>
      <c r="CP957" s="3"/>
      <c r="CQ957" s="3"/>
    </row>
    <row r="958" spans="2:95">
      <c r="B958" s="30"/>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CP958" s="3"/>
      <c r="CQ958" s="3"/>
    </row>
    <row r="959" spans="2:95">
      <c r="B959" s="30"/>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CP959" s="3"/>
      <c r="CQ959" s="3"/>
    </row>
    <row r="960" spans="2:95">
      <c r="B960" s="30"/>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CP960" s="3"/>
      <c r="CQ960" s="3"/>
    </row>
    <row r="961" spans="2:95">
      <c r="B961" s="30"/>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CP961" s="3"/>
      <c r="CQ961" s="3"/>
    </row>
    <row r="962" spans="2:95">
      <c r="B962" s="30"/>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CP962" s="3"/>
      <c r="CQ962" s="3"/>
    </row>
    <row r="963" spans="2:95">
      <c r="B963" s="30"/>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CP963" s="3"/>
      <c r="CQ963" s="3"/>
    </row>
    <row r="964" spans="2:95">
      <c r="B964" s="30"/>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CP964" s="3"/>
      <c r="CQ964" s="3"/>
    </row>
    <row r="965" spans="2:95">
      <c r="B965" s="30"/>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c r="AF965" s="31"/>
      <c r="CP965" s="3"/>
      <c r="CQ965" s="3"/>
    </row>
    <row r="966" spans="2:95">
      <c r="B966" s="30"/>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CP966" s="3"/>
      <c r="CQ966" s="3"/>
    </row>
    <row r="967" spans="2:95">
      <c r="B967" s="30"/>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c r="AF967" s="31"/>
      <c r="CP967" s="3"/>
      <c r="CQ967" s="3"/>
    </row>
    <row r="968" spans="2:95">
      <c r="B968" s="30"/>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c r="AF968" s="31"/>
      <c r="CP968" s="3"/>
      <c r="CQ968" s="3"/>
    </row>
    <row r="969" spans="2:95">
      <c r="B969" s="30"/>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CP969" s="3"/>
      <c r="CQ969" s="3"/>
    </row>
    <row r="970" spans="2:95">
      <c r="B970" s="30"/>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CP970" s="3"/>
      <c r="CQ970" s="3"/>
    </row>
    <row r="971" spans="2:95">
      <c r="B971" s="30"/>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CP971" s="3"/>
      <c r="CQ971" s="3"/>
    </row>
    <row r="972" spans="2:95">
      <c r="CP972" s="3"/>
      <c r="CQ972" s="3"/>
    </row>
    <row r="973" spans="2:95">
      <c r="CP973" s="3"/>
      <c r="CQ973" s="3"/>
    </row>
    <row r="974" spans="2:95">
      <c r="CP974" s="3"/>
      <c r="CQ974" s="3"/>
    </row>
    <row r="975" spans="2:95">
      <c r="CP975" s="3"/>
      <c r="CQ975" s="3"/>
    </row>
    <row r="976" spans="2:95">
      <c r="CP976" s="3"/>
      <c r="CQ976" s="3"/>
    </row>
    <row r="977" spans="94:95">
      <c r="CP977" s="3"/>
      <c r="CQ977" s="3"/>
    </row>
    <row r="978" spans="94:95">
      <c r="CP978" s="3"/>
      <c r="CQ978" s="3"/>
    </row>
  </sheetData>
  <sortState ref="N1:N2">
    <sortCondition ref="N1" customList="Sun,Mon,Tue,Wed,Thu,Fri,Sat"/>
  </sortState>
  <mergeCells count="7">
    <mergeCell ref="K24:L24"/>
    <mergeCell ref="C4:J4"/>
    <mergeCell ref="C5:J5"/>
    <mergeCell ref="C6:J6"/>
    <mergeCell ref="C7:J7"/>
    <mergeCell ref="J20:L20"/>
    <mergeCell ref="J40:L40"/>
  </mergeCells>
  <conditionalFormatting sqref="H27:I27">
    <cfRule type="expression" dxfId="2" priority="7">
      <formula>E17&lt;(100-$I$25)/100</formula>
    </cfRule>
  </conditionalFormatting>
  <conditionalFormatting sqref="H27:I27">
    <cfRule type="expression" dxfId="1" priority="8">
      <formula>H27&gt;=(100-$I$25)/100</formula>
    </cfRule>
    <cfRule type="expression" dxfId="0" priority="9">
      <formula>E17&lt;(100-$I$25)/100</formula>
    </cfRule>
  </conditionalFormatting>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AMSA_Binary (1)</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Tracy ORourke</cp:lastModifiedBy>
  <dcterms:created xsi:type="dcterms:W3CDTF">2015-09-08T13:46:52Z</dcterms:created>
  <dcterms:modified xsi:type="dcterms:W3CDTF">2015-09-08T13:57:22Z</dcterms:modified>
</cp:coreProperties>
</file>